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R:\FERC\FORMULA RATES\IMTCO-MISO Formula\"/>
    </mc:Choice>
  </mc:AlternateContent>
  <bookViews>
    <workbookView xWindow="-15" yWindow="-15" windowWidth="9570" windowHeight="11640" tabRatio="619"/>
  </bookViews>
  <sheets>
    <sheet name="Nonlevelized-IOU" sheetId="1" r:id="rId1"/>
    <sheet name="WS A I&amp;M Transco" sheetId="10" r:id="rId2"/>
    <sheet name="WS B ADIT" sheetId="7" r:id="rId3"/>
    <sheet name="WS B - 282-283 ADIT" sheetId="11" r:id="rId4"/>
    <sheet name="WS B - 190 ADIT" sheetId="12" r:id="rId5"/>
    <sheet name="WS C  - Working Capital" sheetId="8" r:id="rId6"/>
    <sheet name="WS D - Cost of Capital" sheetId="9" r:id="rId7"/>
    <sheet name="WS E - State Tax Rate" sheetId="14" r:id="rId8"/>
    <sheet name="Export" sheetId="2" state="hidden" r:id="rId9"/>
  </sheets>
  <externalReferences>
    <externalReference r:id="rId10"/>
    <externalReference r:id="rId11"/>
    <externalReference r:id="rId12"/>
    <externalReference r:id="rId13"/>
    <externalReference r:id="rId14"/>
    <externalReference r:id="rId15"/>
  </externalReferences>
  <definedNames>
    <definedName name="____________NPh1">#REF!</definedName>
    <definedName name="___________NPh1" localSheetId="7">#REF!</definedName>
    <definedName name="___________NPh1">#REF!</definedName>
    <definedName name="__________NPh1" localSheetId="7">#REF!</definedName>
    <definedName name="__________NPh1">#REF!</definedName>
    <definedName name="_________NPh1" localSheetId="7">#REF!</definedName>
    <definedName name="_________NPh1">#REF!</definedName>
    <definedName name="________NPh1">#REF!</definedName>
    <definedName name="_______NPh1">#REF!</definedName>
    <definedName name="______NPh1">#REF!</definedName>
    <definedName name="_____NPh1" localSheetId="1">#REF!</definedName>
    <definedName name="_____NPh1">#REF!</definedName>
    <definedName name="____NPh1" localSheetId="1">#REF!</definedName>
    <definedName name="____NPh1">#REF!</definedName>
    <definedName name="___NPh1" localSheetId="1">#REF!</definedName>
    <definedName name="___NPh1">#REF!</definedName>
    <definedName name="__NPh1" localSheetId="1">#REF!</definedName>
    <definedName name="__NPh1">#REF!</definedName>
    <definedName name="_NPh1" localSheetId="1">#REF!</definedName>
    <definedName name="_NPh1">#REF!</definedName>
    <definedName name="ActExcessAmt" localSheetId="1">#REF!</definedName>
    <definedName name="ActExcessAmt" localSheetId="2">#REF!</definedName>
    <definedName name="ActExcessAmt" localSheetId="5">#REF!</definedName>
    <definedName name="ActExcessAmt" localSheetId="6">#REF!</definedName>
    <definedName name="ActExcessAmt" localSheetId="7">#REF!</definedName>
    <definedName name="ActExcessAmt">#REF!</definedName>
    <definedName name="ActGrTaxAmt" localSheetId="1">#REF!</definedName>
    <definedName name="ActGrTaxAmt" localSheetId="2">#REF!</definedName>
    <definedName name="ActGrTaxAmt" localSheetId="5">#REF!</definedName>
    <definedName name="ActGrTaxAmt" localSheetId="6">#REF!</definedName>
    <definedName name="ActGrTaxAmt" localSheetId="7">#REF!</definedName>
    <definedName name="ActGrTaxAmt">#REF!</definedName>
    <definedName name="ActKWHExcess" localSheetId="1">#REF!</definedName>
    <definedName name="ActKWHExcess" localSheetId="2">#REF!</definedName>
    <definedName name="ActKWHExcess" localSheetId="5">#REF!</definedName>
    <definedName name="ActKWHExcess" localSheetId="6">#REF!</definedName>
    <definedName name="ActKWHExcess" localSheetId="7">#REF!</definedName>
    <definedName name="ActKWHExcess">#REF!</definedName>
    <definedName name="ActKWHNotUsed" localSheetId="1">#REF!</definedName>
    <definedName name="ActKWHNotUsed" localSheetId="2">#REF!</definedName>
    <definedName name="ActKWHNotUsed" localSheetId="5">#REF!</definedName>
    <definedName name="ActKWHNotUsed" localSheetId="6">#REF!</definedName>
    <definedName name="ActKWHNotUsed" localSheetId="7">#REF!</definedName>
    <definedName name="ActKWHNotUsed">#REF!</definedName>
    <definedName name="ActKWHRes" localSheetId="1">#REF!</definedName>
    <definedName name="ActKWHRes" localSheetId="2">#REF!</definedName>
    <definedName name="ActKWHRes" localSheetId="5">#REF!</definedName>
    <definedName name="ActKWHRes" localSheetId="6">#REF!</definedName>
    <definedName name="ActKWHRes" localSheetId="7">#REF!</definedName>
    <definedName name="ActKWHRes">#REF!</definedName>
    <definedName name="ActKWHSubTot" localSheetId="1">#REF!</definedName>
    <definedName name="ActKWHSubTot" localSheetId="2">#REF!</definedName>
    <definedName name="ActKWHSubTot" localSheetId="5">#REF!</definedName>
    <definedName name="ActKWHSubTot" localSheetId="6">#REF!</definedName>
    <definedName name="ActKWHSubTot" localSheetId="7">#REF!</definedName>
    <definedName name="ActKWHSubTot">#REF!</definedName>
    <definedName name="ActKWHTot" localSheetId="1">#REF!</definedName>
    <definedName name="ActKWHTot" localSheetId="2">#REF!</definedName>
    <definedName name="ActKWHTot" localSheetId="5">#REF!</definedName>
    <definedName name="ActKWHTot" localSheetId="6">#REF!</definedName>
    <definedName name="ActKWHTot" localSheetId="7">#REF!</definedName>
    <definedName name="ActKWHTot">#REF!</definedName>
    <definedName name="ActNotUsedAmt" localSheetId="1">#REF!</definedName>
    <definedName name="ActNotUsedAmt" localSheetId="2">#REF!</definedName>
    <definedName name="ActNotUsedAmt" localSheetId="5">#REF!</definedName>
    <definedName name="ActNotUsedAmt" localSheetId="6">#REF!</definedName>
    <definedName name="ActNotUsedAmt" localSheetId="7">#REF!</definedName>
    <definedName name="ActNotUsedAmt">#REF!</definedName>
    <definedName name="ActResAmt" localSheetId="1">#REF!</definedName>
    <definedName name="ActResAmt" localSheetId="2">#REF!</definedName>
    <definedName name="ActResAmt" localSheetId="5">#REF!</definedName>
    <definedName name="ActResAmt" localSheetId="6">#REF!</definedName>
    <definedName name="ActResAmt" localSheetId="7">#REF!</definedName>
    <definedName name="ActResAmt">#REF!</definedName>
    <definedName name="ActSubTotAmt" localSheetId="1">#REF!</definedName>
    <definedName name="ActSubTotAmt" localSheetId="2">#REF!</definedName>
    <definedName name="ActSubTotAmt" localSheetId="5">#REF!</definedName>
    <definedName name="ActSubTotAmt" localSheetId="6">#REF!</definedName>
    <definedName name="ActSubTotAmt" localSheetId="7">#REF!</definedName>
    <definedName name="ActSubTotAmt">#REF!</definedName>
    <definedName name="ActTotAmt" localSheetId="1">#REF!</definedName>
    <definedName name="ActTotAmt" localSheetId="2">#REF!</definedName>
    <definedName name="ActTotAmt" localSheetId="5">#REF!</definedName>
    <definedName name="ActTotAmt" localSheetId="6">#REF!</definedName>
    <definedName name="ActTotAmt" localSheetId="7">#REF!</definedName>
    <definedName name="ActTotAmt">#REF!</definedName>
    <definedName name="AdminChg" localSheetId="1">#REF!</definedName>
    <definedName name="AdminChg" localSheetId="2">#REF!</definedName>
    <definedName name="AdminChg" localSheetId="5">#REF!</definedName>
    <definedName name="AdminChg" localSheetId="6">#REF!</definedName>
    <definedName name="AdminChg" localSheetId="7">#REF!</definedName>
    <definedName name="AdminChg">#REF!</definedName>
    <definedName name="AEP" localSheetId="1">#REF!</definedName>
    <definedName name="AEP" localSheetId="2">#REF!</definedName>
    <definedName name="AEP" localSheetId="5">#REF!</definedName>
    <definedName name="AEP" localSheetId="6">#REF!</definedName>
    <definedName name="AEP" localSheetId="7">#REF!</definedName>
    <definedName name="AEP">#REF!</definedName>
    <definedName name="allocator" localSheetId="1">#REF!</definedName>
    <definedName name="allocator" localSheetId="2">#REF!</definedName>
    <definedName name="allocator" localSheetId="5">#REF!</definedName>
    <definedName name="allocator" localSheetId="6">#REF!</definedName>
    <definedName name="allocator" localSheetId="7">#REF!</definedName>
    <definedName name="allocator">#REF!</definedName>
    <definedName name="allocators" localSheetId="1">#REF!</definedName>
    <definedName name="allocators" localSheetId="2">#REF!</definedName>
    <definedName name="allocators" localSheetId="5">#REF!</definedName>
    <definedName name="allocators" localSheetId="6">#REF!</definedName>
    <definedName name="allocators" localSheetId="7">#REF!</definedName>
    <definedName name="allocators">#REF!</definedName>
    <definedName name="allocatorsSWP" localSheetId="1">#REF!</definedName>
    <definedName name="allocatorsSWP" localSheetId="2">#REF!</definedName>
    <definedName name="allocatorsSWP" localSheetId="5">#REF!</definedName>
    <definedName name="allocatorsSWP" localSheetId="6">#REF!</definedName>
    <definedName name="allocatorsSWP" localSheetId="7">#REF!</definedName>
    <definedName name="allocatorsSWP">#REF!</definedName>
    <definedName name="allocatorSWP1">'[1]SWP TCOS 2008 13 Month'!$I$317:$J$328</definedName>
    <definedName name="APCO" localSheetId="1">#REF!</definedName>
    <definedName name="APCO" localSheetId="2">#REF!</definedName>
    <definedName name="APCO" localSheetId="5">#REF!</definedName>
    <definedName name="APCO" localSheetId="6">#REF!</definedName>
    <definedName name="APCO" localSheetId="7">#REF!</definedName>
    <definedName name="APCO">#REF!</definedName>
    <definedName name="APCo_Hist_Allocators" localSheetId="1">[2]TCOS!#REF!</definedName>
    <definedName name="APCo_Hist_Allocators" localSheetId="2">[3]TCOS!#REF!</definedName>
    <definedName name="APCo_Hist_Allocators" localSheetId="5">[3]TCOS!#REF!</definedName>
    <definedName name="APCo_Hist_Allocators" localSheetId="6">[4]TCOS!#REF!</definedName>
    <definedName name="APCo_Hist_Allocators" localSheetId="7">[3]TCOS!#REF!</definedName>
    <definedName name="APCo_Hist_Allocators">[5]TCOS!#REF!</definedName>
    <definedName name="APCo_Proj_Allocators" localSheetId="1">#REF!</definedName>
    <definedName name="APCo_Proj_Allocators" localSheetId="2">#REF!</definedName>
    <definedName name="APCo_Proj_Allocators" localSheetId="5">#REF!</definedName>
    <definedName name="APCo_Proj_Allocators" localSheetId="6">#REF!</definedName>
    <definedName name="APCo_Proj_Allocators" localSheetId="7">#REF!</definedName>
    <definedName name="APCo_Proj_Allocators">#REF!</definedName>
    <definedName name="APCo_TU_Allocators" localSheetId="1">#REF!</definedName>
    <definedName name="APCo_TU_Allocators" localSheetId="2">#REF!</definedName>
    <definedName name="APCo_TU_Allocators" localSheetId="5">#REF!</definedName>
    <definedName name="APCo_TU_Allocators" localSheetId="6">#REF!</definedName>
    <definedName name="APCo_TU_Allocators" localSheetId="7">#REF!</definedName>
    <definedName name="APCo_TU_Allocators">#REF!</definedName>
    <definedName name="AVRGPWRFCTR" localSheetId="1">#REF!</definedName>
    <definedName name="AVRGPWRFCTR" localSheetId="2">#REF!</definedName>
    <definedName name="AVRGPWRFCTR" localSheetId="5">#REF!</definedName>
    <definedName name="AVRGPWRFCTR" localSheetId="6">#REF!</definedName>
    <definedName name="AVRGPWRFCTR" localSheetId="7">#REF!</definedName>
    <definedName name="AVRGPWRFCTR">#REF!</definedName>
    <definedName name="B1HRSCRMO" localSheetId="1">#REF!</definedName>
    <definedName name="B1HRSCRMO" localSheetId="2">#REF!</definedName>
    <definedName name="B1HRSCRMO" localSheetId="5">#REF!</definedName>
    <definedName name="B1HRSCRMO" localSheetId="6">#REF!</definedName>
    <definedName name="B1HRSCRMO" localSheetId="7">#REF!</definedName>
    <definedName name="B1HRSCRMO">#REF!</definedName>
    <definedName name="B2HRSCRMO" localSheetId="1">#REF!</definedName>
    <definedName name="B2HRSCRMO" localSheetId="2">#REF!</definedName>
    <definedName name="B2HRSCRMO" localSheetId="5">#REF!</definedName>
    <definedName name="B2HRSCRMO" localSheetId="6">#REF!</definedName>
    <definedName name="B2HRSCRMO" localSheetId="7">#REF!</definedName>
    <definedName name="B2HRSCRMO">#REF!</definedName>
    <definedName name="BASERATECHG" localSheetId="1">#REF!</definedName>
    <definedName name="BASERATECHG" localSheetId="2">#REF!</definedName>
    <definedName name="BASERATECHG" localSheetId="5">#REF!</definedName>
    <definedName name="BASERATECHG" localSheetId="6">#REF!</definedName>
    <definedName name="BASERATECHG" localSheetId="7">#REF!</definedName>
    <definedName name="BASERATECHG">#REF!</definedName>
    <definedName name="BILLKWH" localSheetId="1">#REF!</definedName>
    <definedName name="BILLKWH" localSheetId="2">#REF!</definedName>
    <definedName name="BILLKWH" localSheetId="5">#REF!</definedName>
    <definedName name="BILLKWH" localSheetId="6">#REF!</definedName>
    <definedName name="BILLKWH" localSheetId="7">#REF!</definedName>
    <definedName name="BILLKWH">#REF!</definedName>
    <definedName name="BIRPCCHG" localSheetId="1">#REF!</definedName>
    <definedName name="BIRPCCHG" localSheetId="2">#REF!</definedName>
    <definedName name="BIRPCCHG" localSheetId="5">#REF!</definedName>
    <definedName name="BIRPCCHG" localSheetId="6">#REF!</definedName>
    <definedName name="BIRPCCHG" localSheetId="7">#REF!</definedName>
    <definedName name="BIRPCCHG">#REF!</definedName>
    <definedName name="BIRPDCHG1" localSheetId="1">#REF!</definedName>
    <definedName name="BIRPDCHG1" localSheetId="2">#REF!</definedName>
    <definedName name="BIRPDCHG1" localSheetId="5">#REF!</definedName>
    <definedName name="BIRPDCHG1" localSheetId="6">#REF!</definedName>
    <definedName name="BIRPDCHG1" localSheetId="7">#REF!</definedName>
    <definedName name="BIRPDCHG1">#REF!</definedName>
    <definedName name="BIRPDCHG2" localSheetId="1">#REF!</definedName>
    <definedName name="BIRPDCHG2" localSheetId="2">#REF!</definedName>
    <definedName name="BIRPDCHG2" localSheetId="5">#REF!</definedName>
    <definedName name="BIRPDCHG2" localSheetId="6">#REF!</definedName>
    <definedName name="BIRPDCHG2" localSheetId="7">#REF!</definedName>
    <definedName name="BIRPDCHG2">#REF!</definedName>
    <definedName name="BIRPECHG1" localSheetId="1">#REF!</definedName>
    <definedName name="BIRPECHG1" localSheetId="2">#REF!</definedName>
    <definedName name="BIRPECHG1" localSheetId="5">#REF!</definedName>
    <definedName name="BIRPECHG1" localSheetId="6">#REF!</definedName>
    <definedName name="BIRPECHG1" localSheetId="7">#REF!</definedName>
    <definedName name="BIRPECHG1">#REF!</definedName>
    <definedName name="BIRPECHGB1" localSheetId="1">#REF!</definedName>
    <definedName name="BIRPECHGB1" localSheetId="2">#REF!</definedName>
    <definedName name="BIRPECHGB1" localSheetId="5">#REF!</definedName>
    <definedName name="BIRPECHGB1" localSheetId="6">#REF!</definedName>
    <definedName name="BIRPECHGB1" localSheetId="7">#REF!</definedName>
    <definedName name="BIRPECHGB1">#REF!</definedName>
    <definedName name="BIRPECHGB2" localSheetId="1">#REF!</definedName>
    <definedName name="BIRPECHGB2" localSheetId="2">#REF!</definedName>
    <definedName name="BIRPECHGB2" localSheetId="5">#REF!</definedName>
    <definedName name="BIRPECHGB2" localSheetId="6">#REF!</definedName>
    <definedName name="BIRPECHGB2" localSheetId="7">#REF!</definedName>
    <definedName name="BIRPECHGB2">#REF!</definedName>
    <definedName name="BIRPECHGB3" localSheetId="1">#REF!</definedName>
    <definedName name="BIRPECHGB3" localSheetId="2">#REF!</definedName>
    <definedName name="BIRPECHGB3" localSheetId="5">#REF!</definedName>
    <definedName name="BIRPECHGB3" localSheetId="6">#REF!</definedName>
    <definedName name="BIRPECHGB3" localSheetId="7">#REF!</definedName>
    <definedName name="BIRPECHGB3">#REF!</definedName>
    <definedName name="BIRPECHGW" localSheetId="1">#REF!</definedName>
    <definedName name="BIRPECHGW" localSheetId="2">#REF!</definedName>
    <definedName name="BIRPECHGW" localSheetId="5">#REF!</definedName>
    <definedName name="BIRPECHGW" localSheetId="6">#REF!</definedName>
    <definedName name="BIRPECHGW" localSheetId="7">#REF!</definedName>
    <definedName name="BIRPECHGW">#REF!</definedName>
    <definedName name="BIRPKWH1" localSheetId="1">#REF!</definedName>
    <definedName name="BIRPKWH1" localSheetId="2">#REF!</definedName>
    <definedName name="BIRPKWH1" localSheetId="5">#REF!</definedName>
    <definedName name="BIRPKWH1" localSheetId="6">#REF!</definedName>
    <definedName name="BIRPKWH1" localSheetId="7">#REF!</definedName>
    <definedName name="BIRPKWH1">#REF!</definedName>
    <definedName name="BIRPKWHB1" localSheetId="1">#REF!</definedName>
    <definedName name="BIRPKWHB1" localSheetId="2">#REF!</definedName>
    <definedName name="BIRPKWHB1" localSheetId="5">#REF!</definedName>
    <definedName name="BIRPKWHB1" localSheetId="6">#REF!</definedName>
    <definedName name="BIRPKWHB1" localSheetId="7">#REF!</definedName>
    <definedName name="BIRPKWHB1">#REF!</definedName>
    <definedName name="BIRPKWHB2" localSheetId="1">#REF!</definedName>
    <definedName name="BIRPKWHB2" localSheetId="2">#REF!</definedName>
    <definedName name="BIRPKWHB2" localSheetId="5">#REF!</definedName>
    <definedName name="BIRPKWHB2" localSheetId="6">#REF!</definedName>
    <definedName name="BIRPKWHB2" localSheetId="7">#REF!</definedName>
    <definedName name="BIRPKWHB2">#REF!</definedName>
    <definedName name="BIRPKWHB3" localSheetId="1">#REF!</definedName>
    <definedName name="BIRPKWHB3" localSheetId="2">#REF!</definedName>
    <definedName name="BIRPKWHB3" localSheetId="5">#REF!</definedName>
    <definedName name="BIRPKWHB3" localSheetId="6">#REF!</definedName>
    <definedName name="BIRPKWHB3" localSheetId="7">#REF!</definedName>
    <definedName name="BIRPKWHB3">#REF!</definedName>
    <definedName name="BIRPKWHWH" localSheetId="1">#REF!</definedName>
    <definedName name="BIRPKWHWH" localSheetId="2">#REF!</definedName>
    <definedName name="BIRPKWHWH" localSheetId="5">#REF!</definedName>
    <definedName name="BIRPKWHWH" localSheetId="6">#REF!</definedName>
    <definedName name="BIRPKWHWH" localSheetId="7">#REF!</definedName>
    <definedName name="BIRPKWHWH">#REF!</definedName>
    <definedName name="BIRPMECHG1" localSheetId="1">#REF!</definedName>
    <definedName name="BIRPMECHG1" localSheetId="2">#REF!</definedName>
    <definedName name="BIRPMECHG1" localSheetId="5">#REF!</definedName>
    <definedName name="BIRPMECHG1" localSheetId="6">#REF!</definedName>
    <definedName name="BIRPMECHG1" localSheetId="7">#REF!</definedName>
    <definedName name="BIRPMECHG1">#REF!</definedName>
    <definedName name="BIRPOFKWH" localSheetId="1">#REF!</definedName>
    <definedName name="BIRPOFKWH" localSheetId="2">#REF!</definedName>
    <definedName name="BIRPOFKWH" localSheetId="5">#REF!</definedName>
    <definedName name="BIRPOFKWH" localSheetId="6">#REF!</definedName>
    <definedName name="BIRPOFKWH" localSheetId="7">#REF!</definedName>
    <definedName name="BIRPOFKWH">#REF!</definedName>
    <definedName name="BIRPOPKWH" localSheetId="1">#REF!</definedName>
    <definedName name="BIRPOPKWH" localSheetId="2">#REF!</definedName>
    <definedName name="BIRPOPKWH" localSheetId="5">#REF!</definedName>
    <definedName name="BIRPOPKWH" localSheetId="6">#REF!</definedName>
    <definedName name="BIRPOPKWH" localSheetId="7">#REF!</definedName>
    <definedName name="BIRPOPKWH">#REF!</definedName>
    <definedName name="BIRPP1EC" localSheetId="1">#REF!</definedName>
    <definedName name="BIRPP1EC" localSheetId="2">#REF!</definedName>
    <definedName name="BIRPP1EC" localSheetId="5">#REF!</definedName>
    <definedName name="BIRPP1EC" localSheetId="6">#REF!</definedName>
    <definedName name="BIRPP1EC" localSheetId="7">#REF!</definedName>
    <definedName name="BIRPP1EC">#REF!</definedName>
    <definedName name="BIRPP2EC" localSheetId="1">#REF!</definedName>
    <definedName name="BIRPP2EC" localSheetId="2">#REF!</definedName>
    <definedName name="BIRPP2EC" localSheetId="5">#REF!</definedName>
    <definedName name="BIRPP2EC" localSheetId="6">#REF!</definedName>
    <definedName name="BIRPP2EC" localSheetId="7">#REF!</definedName>
    <definedName name="BIRPP2EC">#REF!</definedName>
    <definedName name="BIRPP3EC" localSheetId="1">#REF!</definedName>
    <definedName name="BIRPP3EC" localSheetId="2">#REF!</definedName>
    <definedName name="BIRPP3EC" localSheetId="5">#REF!</definedName>
    <definedName name="BIRPP3EC" localSheetId="6">#REF!</definedName>
    <definedName name="BIRPP3EC" localSheetId="7">#REF!</definedName>
    <definedName name="BIRPP3EC">#REF!</definedName>
    <definedName name="BIRPP4EC" localSheetId="1">#REF!</definedName>
    <definedName name="BIRPP4EC" localSheetId="2">#REF!</definedName>
    <definedName name="BIRPP4EC" localSheetId="5">#REF!</definedName>
    <definedName name="BIRPP4EC" localSheetId="6">#REF!</definedName>
    <definedName name="BIRPP4EC" localSheetId="7">#REF!</definedName>
    <definedName name="BIRPP4EC">#REF!</definedName>
    <definedName name="BIRPP5EC" localSheetId="1">#REF!</definedName>
    <definedName name="BIRPP5EC" localSheetId="2">#REF!</definedName>
    <definedName name="BIRPP5EC" localSheetId="5">#REF!</definedName>
    <definedName name="BIRPP5EC" localSheetId="6">#REF!</definedName>
    <definedName name="BIRPP5EC" localSheetId="7">#REF!</definedName>
    <definedName name="BIRPP5EC">#REF!</definedName>
    <definedName name="BIRPPDMDCHG" localSheetId="1">#REF!</definedName>
    <definedName name="BIRPPDMDCHG" localSheetId="2">#REF!</definedName>
    <definedName name="BIRPPDMDCHG" localSheetId="5">#REF!</definedName>
    <definedName name="BIRPPDMDCHG" localSheetId="6">#REF!</definedName>
    <definedName name="BIRPPDMDCHG" localSheetId="7">#REF!</definedName>
    <definedName name="BIRPPDMDCHG">#REF!</definedName>
    <definedName name="BIRPRCHG" localSheetId="1">#REF!</definedName>
    <definedName name="BIRPRCHG" localSheetId="2">#REF!</definedName>
    <definedName name="BIRPRCHG" localSheetId="5">#REF!</definedName>
    <definedName name="BIRPRCHG" localSheetId="6">#REF!</definedName>
    <definedName name="BIRPRCHG" localSheetId="7">#REF!</definedName>
    <definedName name="BIRPRCHG">#REF!</definedName>
    <definedName name="BIRPXKVA" localSheetId="1">#REF!</definedName>
    <definedName name="BIRPXKVA" localSheetId="2">#REF!</definedName>
    <definedName name="BIRPXKVA" localSheetId="5">#REF!</definedName>
    <definedName name="BIRPXKVA" localSheetId="6">#REF!</definedName>
    <definedName name="BIRPXKVA" localSheetId="7">#REF!</definedName>
    <definedName name="BIRPXKVA">#REF!</definedName>
    <definedName name="BIRPXKVAPCT" localSheetId="1">#REF!</definedName>
    <definedName name="BIRPXKVAPCT" localSheetId="2">#REF!</definedName>
    <definedName name="BIRPXKVAPCT" localSheetId="5">#REF!</definedName>
    <definedName name="BIRPXKVAPCT" localSheetId="6">#REF!</definedName>
    <definedName name="BIRPXKVAPCT" localSheetId="7">#REF!</definedName>
    <definedName name="BIRPXKVAPCT">#REF!</definedName>
    <definedName name="BIRPXOFKW" localSheetId="1">#REF!</definedName>
    <definedName name="BIRPXOFKW" localSheetId="2">#REF!</definedName>
    <definedName name="BIRPXOFKW" localSheetId="5">#REF!</definedName>
    <definedName name="BIRPXOFKW" localSheetId="6">#REF!</definedName>
    <definedName name="BIRPXOFKW" localSheetId="7">#REF!</definedName>
    <definedName name="BIRPXOFKW">#REF!</definedName>
    <definedName name="BKUPKWH" localSheetId="1">#REF!</definedName>
    <definedName name="BKUPKWH" localSheetId="2">#REF!</definedName>
    <definedName name="BKUPKWH" localSheetId="5">#REF!</definedName>
    <definedName name="BKUPKWH" localSheetId="6">#REF!</definedName>
    <definedName name="BKUPKWH" localSheetId="7">#REF!</definedName>
    <definedName name="BKUPKWH">#REF!</definedName>
    <definedName name="BLDAMNT" localSheetId="1">#REF!</definedName>
    <definedName name="BLDAMNT" localSheetId="2">#REF!</definedName>
    <definedName name="BLDAMNT" localSheetId="5">#REF!</definedName>
    <definedName name="BLDAMNT" localSheetId="6">#REF!</definedName>
    <definedName name="BLDAMNT" localSheetId="7">#REF!</definedName>
    <definedName name="BLDAMNT">#REF!</definedName>
    <definedName name="BLDDMND" localSheetId="1">#REF!</definedName>
    <definedName name="BLDDMND" localSheetId="2">#REF!</definedName>
    <definedName name="BLDDMND" localSheetId="5">#REF!</definedName>
    <definedName name="BLDDMND" localSheetId="6">#REF!</definedName>
    <definedName name="BLDDMND" localSheetId="7">#REF!</definedName>
    <definedName name="BLDDMND">#REF!</definedName>
    <definedName name="BLDKWH" localSheetId="1">#REF!</definedName>
    <definedName name="BLDKWH" localSheetId="2">#REF!</definedName>
    <definedName name="BLDKWH" localSheetId="5">#REF!</definedName>
    <definedName name="BLDKWH" localSheetId="6">#REF!</definedName>
    <definedName name="BLDKWH" localSheetId="7">#REF!</definedName>
    <definedName name="BLDKWH">#REF!</definedName>
    <definedName name="BLDOPDMND" localSheetId="1">#REF!</definedName>
    <definedName name="BLDOPDMND" localSheetId="2">#REF!</definedName>
    <definedName name="BLDOPDMND" localSheetId="5">#REF!</definedName>
    <definedName name="BLDOPDMND" localSheetId="6">#REF!</definedName>
    <definedName name="BLDOPDMND" localSheetId="7">#REF!</definedName>
    <definedName name="BLDOPDMND">#REF!</definedName>
    <definedName name="BLNGKWB4EDR" localSheetId="1">#REF!</definedName>
    <definedName name="BLNGKWB4EDR" localSheetId="2">#REF!</definedName>
    <definedName name="BLNGKWB4EDR" localSheetId="5">#REF!</definedName>
    <definedName name="BLNGKWB4EDR" localSheetId="6">#REF!</definedName>
    <definedName name="BLNGKWB4EDR" localSheetId="7">#REF!</definedName>
    <definedName name="BLNGKWB4EDR">#REF!</definedName>
    <definedName name="BLNGKWH" localSheetId="1">#REF!</definedName>
    <definedName name="BLNGKWH" localSheetId="2">#REF!</definedName>
    <definedName name="BLNGKWH" localSheetId="5">#REF!</definedName>
    <definedName name="BLNGKWH" localSheetId="6">#REF!</definedName>
    <definedName name="BLNGKWH" localSheetId="7">#REF!</definedName>
    <definedName name="BLNGKWH">#REF!</definedName>
    <definedName name="BLNGKWHTTL" localSheetId="1">#REF!</definedName>
    <definedName name="BLNGKWHTTL" localSheetId="2">#REF!</definedName>
    <definedName name="BLNGKWHTTL" localSheetId="5">#REF!</definedName>
    <definedName name="BLNGKWHTTL" localSheetId="6">#REF!</definedName>
    <definedName name="BLNGKWHTTL" localSheetId="7">#REF!</definedName>
    <definedName name="BLNGKWHTTL">#REF!</definedName>
    <definedName name="BndBlkKwh1" localSheetId="1">#REF!</definedName>
    <definedName name="BndBlkKwh1" localSheetId="2">#REF!</definedName>
    <definedName name="BndBlkKwh1" localSheetId="5">#REF!</definedName>
    <definedName name="BndBlkKwh1" localSheetId="6">#REF!</definedName>
    <definedName name="BndBlkKwh1" localSheetId="7">#REF!</definedName>
    <definedName name="BndBlkKwh1">#REF!</definedName>
    <definedName name="BndBlkKwh2" localSheetId="1">#REF!</definedName>
    <definedName name="BndBlkKwh2" localSheetId="2">#REF!</definedName>
    <definedName name="BndBlkKwh2" localSheetId="5">#REF!</definedName>
    <definedName name="BndBlkKwh2" localSheetId="6">#REF!</definedName>
    <definedName name="BndBlkKwh2" localSheetId="7">#REF!</definedName>
    <definedName name="BndBlkKwh2">#REF!</definedName>
    <definedName name="BndBlkKwh3" localSheetId="1">#REF!</definedName>
    <definedName name="BndBlkKwh3" localSheetId="2">#REF!</definedName>
    <definedName name="BndBlkKwh3" localSheetId="5">#REF!</definedName>
    <definedName name="BndBlkKwh3" localSheetId="6">#REF!</definedName>
    <definedName name="BndBlkKwh3" localSheetId="7">#REF!</definedName>
    <definedName name="BndBlkKwh3">#REF!</definedName>
    <definedName name="BndBlkKwhChg1" localSheetId="1">#REF!</definedName>
    <definedName name="BndBlkKwhChg1" localSheetId="2">#REF!</definedName>
    <definedName name="BndBlkKwhChg1" localSheetId="5">#REF!</definedName>
    <definedName name="BndBlkKwhChg1" localSheetId="6">#REF!</definedName>
    <definedName name="BndBlkKwhChg1" localSheetId="7">#REF!</definedName>
    <definedName name="BndBlkKwhChg1">#REF!</definedName>
    <definedName name="BndBlkKwhChg2" localSheetId="1">#REF!</definedName>
    <definedName name="BndBlkKwhChg2" localSheetId="2">#REF!</definedName>
    <definedName name="BndBlkKwhChg2" localSheetId="5">#REF!</definedName>
    <definedName name="BndBlkKwhChg2" localSheetId="6">#REF!</definedName>
    <definedName name="BndBlkKwhChg2" localSheetId="7">#REF!</definedName>
    <definedName name="BndBlkKwhChg2">#REF!</definedName>
    <definedName name="BndBlkKwhChg3" localSheetId="1">#REF!</definedName>
    <definedName name="BndBlkKwhChg3" localSheetId="2">#REF!</definedName>
    <definedName name="BndBlkKwhChg3" localSheetId="5">#REF!</definedName>
    <definedName name="BndBlkKwhChg3" localSheetId="6">#REF!</definedName>
    <definedName name="BndBlkKwhChg3" localSheetId="7">#REF!</definedName>
    <definedName name="BndBlkKwhChg3">#REF!</definedName>
    <definedName name="BndBlkKwhChgT" localSheetId="1">#REF!</definedName>
    <definedName name="BndBlkKwhChgT" localSheetId="2">#REF!</definedName>
    <definedName name="BndBlkKwhChgT" localSheetId="5">#REF!</definedName>
    <definedName name="BndBlkKwhChgT" localSheetId="6">#REF!</definedName>
    <definedName name="BndBlkKwhChgT" localSheetId="7">#REF!</definedName>
    <definedName name="BndBlkKwhChgT">#REF!</definedName>
    <definedName name="BndBlkKwhChgW" localSheetId="1">#REF!</definedName>
    <definedName name="BndBlkKwhChgW" localSheetId="2">#REF!</definedName>
    <definedName name="BndBlkKwhChgW" localSheetId="5">#REF!</definedName>
    <definedName name="BndBlkKwhChgW" localSheetId="6">#REF!</definedName>
    <definedName name="BndBlkKwhChgW" localSheetId="7">#REF!</definedName>
    <definedName name="BndBlkKwhChgW">#REF!</definedName>
    <definedName name="BndBlkKwhT" localSheetId="1">#REF!</definedName>
    <definedName name="BndBlkKwhT" localSheetId="2">#REF!</definedName>
    <definedName name="BndBlkKwhT" localSheetId="5">#REF!</definedName>
    <definedName name="BndBlkKwhT" localSheetId="6">#REF!</definedName>
    <definedName name="BndBlkKwhT" localSheetId="7">#REF!</definedName>
    <definedName name="BndBlkKwhT">#REF!</definedName>
    <definedName name="BndBlkKwhW" localSheetId="1">#REF!</definedName>
    <definedName name="BndBlkKwhW" localSheetId="2">#REF!</definedName>
    <definedName name="BndBlkKwhW" localSheetId="5">#REF!</definedName>
    <definedName name="BndBlkKwhW" localSheetId="6">#REF!</definedName>
    <definedName name="BndBlkKwhW" localSheetId="7">#REF!</definedName>
    <definedName name="BndBlkKwhW">#REF!</definedName>
    <definedName name="BndCustChg" localSheetId="1">#REF!</definedName>
    <definedName name="BndCustChg" localSheetId="2">#REF!</definedName>
    <definedName name="BndCustChg" localSheetId="5">#REF!</definedName>
    <definedName name="BndCustChg" localSheetId="6">#REF!</definedName>
    <definedName name="BndCustChg" localSheetId="7">#REF!</definedName>
    <definedName name="BndCustChg">#REF!</definedName>
    <definedName name="BndDmdChg1" localSheetId="1">#REF!</definedName>
    <definedName name="BndDmdChg1" localSheetId="2">#REF!</definedName>
    <definedName name="BndDmdChg1" localSheetId="5">#REF!</definedName>
    <definedName name="BndDmdChg1" localSheetId="6">#REF!</definedName>
    <definedName name="BndDmdChg1" localSheetId="7">#REF!</definedName>
    <definedName name="BndDmdChg1">#REF!</definedName>
    <definedName name="BndDmdChg2" localSheetId="1">#REF!</definedName>
    <definedName name="BndDmdChg2" localSheetId="2">#REF!</definedName>
    <definedName name="BndDmdChg2" localSheetId="5">#REF!</definedName>
    <definedName name="BndDmdChg2" localSheetId="6">#REF!</definedName>
    <definedName name="BndDmdChg2" localSheetId="7">#REF!</definedName>
    <definedName name="BndDmdChg2">#REF!</definedName>
    <definedName name="BndExcsKvaPct" localSheetId="1">#REF!</definedName>
    <definedName name="BndExcsKvaPct" localSheetId="2">#REF!</definedName>
    <definedName name="BndExcsKvaPct" localSheetId="5">#REF!</definedName>
    <definedName name="BndExcsKvaPct" localSheetId="6">#REF!</definedName>
    <definedName name="BndExcsKvaPct" localSheetId="7">#REF!</definedName>
    <definedName name="BndExcsKvaPct">#REF!</definedName>
    <definedName name="BndMEChg" localSheetId="1">#REF!</definedName>
    <definedName name="BndMEChg" localSheetId="2">#REF!</definedName>
    <definedName name="BndMEChg" localSheetId="5">#REF!</definedName>
    <definedName name="BndMEChg" localSheetId="6">#REF!</definedName>
    <definedName name="BndMEChg" localSheetId="7">#REF!</definedName>
    <definedName name="BndMEChg">#REF!</definedName>
    <definedName name="BndOffPkKwh" localSheetId="1">#REF!</definedName>
    <definedName name="BndOffPkKwh" localSheetId="2">#REF!</definedName>
    <definedName name="BndOffPkKwh" localSheetId="5">#REF!</definedName>
    <definedName name="BndOffPkKwh" localSheetId="6">#REF!</definedName>
    <definedName name="BndOffPkKwh" localSheetId="7">#REF!</definedName>
    <definedName name="BndOffPkKwh">#REF!</definedName>
    <definedName name="BndOnPkKwh" localSheetId="1">#REF!</definedName>
    <definedName name="BndOnPkKwh" localSheetId="2">#REF!</definedName>
    <definedName name="BndOnPkKwh" localSheetId="5">#REF!</definedName>
    <definedName name="BndOnPkKwh" localSheetId="6">#REF!</definedName>
    <definedName name="BndOnPkKwh" localSheetId="7">#REF!</definedName>
    <definedName name="BndOnPkKwh">#REF!</definedName>
    <definedName name="BndPL1Chg" localSheetId="1">#REF!</definedName>
    <definedName name="BndPL1Chg" localSheetId="2">#REF!</definedName>
    <definedName name="BndPL1Chg" localSheetId="5">#REF!</definedName>
    <definedName name="BndPL1Chg" localSheetId="6">#REF!</definedName>
    <definedName name="BndPL1Chg" localSheetId="7">#REF!</definedName>
    <definedName name="BndPL1Chg">#REF!</definedName>
    <definedName name="BndPL2Chg" localSheetId="1">#REF!</definedName>
    <definedName name="BndPL2Chg" localSheetId="2">#REF!</definedName>
    <definedName name="BndPL2Chg" localSheetId="5">#REF!</definedName>
    <definedName name="BndPL2Chg" localSheetId="6">#REF!</definedName>
    <definedName name="BndPL2Chg" localSheetId="7">#REF!</definedName>
    <definedName name="BndPL2Chg">#REF!</definedName>
    <definedName name="BndPL3Chg" localSheetId="1">#REF!</definedName>
    <definedName name="BndPL3Chg" localSheetId="2">#REF!</definedName>
    <definedName name="BndPL3Chg" localSheetId="5">#REF!</definedName>
    <definedName name="BndPL3Chg" localSheetId="6">#REF!</definedName>
    <definedName name="BndPL3Chg" localSheetId="7">#REF!</definedName>
    <definedName name="BndPL3Chg">#REF!</definedName>
    <definedName name="BndPL4Chg" localSheetId="1">#REF!</definedName>
    <definedName name="BndPL4Chg" localSheetId="2">#REF!</definedName>
    <definedName name="BndPL4Chg" localSheetId="5">#REF!</definedName>
    <definedName name="BndPL4Chg" localSheetId="6">#REF!</definedName>
    <definedName name="BndPL4Chg" localSheetId="7">#REF!</definedName>
    <definedName name="BndPL4Chg">#REF!</definedName>
    <definedName name="BndPL5Chg" localSheetId="1">#REF!</definedName>
    <definedName name="BndPL5Chg" localSheetId="2">#REF!</definedName>
    <definedName name="BndPL5Chg" localSheetId="5">#REF!</definedName>
    <definedName name="BndPL5Chg" localSheetId="6">#REF!</definedName>
    <definedName name="BndPL5Chg" localSheetId="7">#REF!</definedName>
    <definedName name="BndPL5Chg">#REF!</definedName>
    <definedName name="BndReactiveChg" localSheetId="1">#REF!</definedName>
    <definedName name="BndReactiveChg" localSheetId="2">#REF!</definedName>
    <definedName name="BndReactiveChg" localSheetId="5">#REF!</definedName>
    <definedName name="BndReactiveChg" localSheetId="6">#REF!</definedName>
    <definedName name="BndReactiveChg" localSheetId="7">#REF!</definedName>
    <definedName name="BndReactiveChg">#REF!</definedName>
    <definedName name="BndXOfpKvaChg" localSheetId="1">#REF!</definedName>
    <definedName name="BndXOfpKvaChg" localSheetId="2">#REF!</definedName>
    <definedName name="BndXOfpKvaChg" localSheetId="5">#REF!</definedName>
    <definedName name="BndXOfpKvaChg" localSheetId="6">#REF!</definedName>
    <definedName name="BndXOfpKvaChg" localSheetId="7">#REF!</definedName>
    <definedName name="BndXOfpKvaChg">#REF!</definedName>
    <definedName name="BndXOfpKwChg" localSheetId="1">#REF!</definedName>
    <definedName name="BndXOfpKwChg" localSheetId="2">#REF!</definedName>
    <definedName name="BndXOfpKwChg" localSheetId="5">#REF!</definedName>
    <definedName name="BndXOfpKwChg" localSheetId="6">#REF!</definedName>
    <definedName name="BndXOfpKwChg" localSheetId="7">#REF!</definedName>
    <definedName name="BndXOfpKwChg">#REF!</definedName>
    <definedName name="BTTrueUp" localSheetId="1">#REF!</definedName>
    <definedName name="BTTrueUp" localSheetId="2">#REF!</definedName>
    <definedName name="BTTrueUp" localSheetId="5">#REF!</definedName>
    <definedName name="BTTrueUp" localSheetId="6">#REF!</definedName>
    <definedName name="BTTrueUp" localSheetId="7">#REF!</definedName>
    <definedName name="BTTrueUp">#REF!</definedName>
    <definedName name="BUNCCHG" localSheetId="1">#REF!</definedName>
    <definedName name="BUNCCHG" localSheetId="2">#REF!</definedName>
    <definedName name="BUNCCHG" localSheetId="5">#REF!</definedName>
    <definedName name="BUNCCHG" localSheetId="6">#REF!</definedName>
    <definedName name="BUNCCHG" localSheetId="7">#REF!</definedName>
    <definedName name="BUNCCHG">#REF!</definedName>
    <definedName name="BUNDCHG1" localSheetId="1">#REF!</definedName>
    <definedName name="BUNDCHG1" localSheetId="2">#REF!</definedName>
    <definedName name="BUNDCHG1" localSheetId="5">#REF!</definedName>
    <definedName name="BUNDCHG1" localSheetId="6">#REF!</definedName>
    <definedName name="BUNDCHG1" localSheetId="7">#REF!</definedName>
    <definedName name="BUNDCHG1">#REF!</definedName>
    <definedName name="BUNDCHG2" localSheetId="1">#REF!</definedName>
    <definedName name="BUNDCHG2" localSheetId="2">#REF!</definedName>
    <definedName name="BUNDCHG2" localSheetId="5">#REF!</definedName>
    <definedName name="BUNDCHG2" localSheetId="6">#REF!</definedName>
    <definedName name="BUNDCHG2" localSheetId="7">#REF!</definedName>
    <definedName name="BUNDCHG2">#REF!</definedName>
    <definedName name="BUNECHG1" localSheetId="1">#REF!</definedName>
    <definedName name="BUNECHG1" localSheetId="2">#REF!</definedName>
    <definedName name="BUNECHG1" localSheetId="5">#REF!</definedName>
    <definedName name="BUNECHG1" localSheetId="6">#REF!</definedName>
    <definedName name="BUNECHG1" localSheetId="7">#REF!</definedName>
    <definedName name="BUNECHG1">#REF!</definedName>
    <definedName name="BUNECHGB1" localSheetId="1">#REF!</definedName>
    <definedName name="BUNECHGB1" localSheetId="2">#REF!</definedName>
    <definedName name="BUNECHGB1" localSheetId="5">#REF!</definedName>
    <definedName name="BUNECHGB1" localSheetId="6">#REF!</definedName>
    <definedName name="BUNECHGB1" localSheetId="7">#REF!</definedName>
    <definedName name="BUNECHGB1">#REF!</definedName>
    <definedName name="BUNECHGB2" localSheetId="1">#REF!</definedName>
    <definedName name="BUNECHGB2" localSheetId="2">#REF!</definedName>
    <definedName name="BUNECHGB2" localSheetId="5">#REF!</definedName>
    <definedName name="BUNECHGB2" localSheetId="6">#REF!</definedName>
    <definedName name="BUNECHGB2" localSheetId="7">#REF!</definedName>
    <definedName name="BUNECHGB2">#REF!</definedName>
    <definedName name="BUNECHGB3" localSheetId="1">#REF!</definedName>
    <definedName name="BUNECHGB3" localSheetId="2">#REF!</definedName>
    <definedName name="BUNECHGB3" localSheetId="5">#REF!</definedName>
    <definedName name="BUNECHGB3" localSheetId="6">#REF!</definedName>
    <definedName name="BUNECHGB3" localSheetId="7">#REF!</definedName>
    <definedName name="BUNECHGB3">#REF!</definedName>
    <definedName name="BUNECHGW" localSheetId="1">#REF!</definedName>
    <definedName name="BUNECHGW" localSheetId="2">#REF!</definedName>
    <definedName name="BUNECHGW" localSheetId="5">#REF!</definedName>
    <definedName name="BUNECHGW" localSheetId="6">#REF!</definedName>
    <definedName name="BUNECHGW" localSheetId="7">#REF!</definedName>
    <definedName name="BUNECHGW">#REF!</definedName>
    <definedName name="BUNKWH1" localSheetId="1">#REF!</definedName>
    <definedName name="BUNKWH1" localSheetId="2">#REF!</definedName>
    <definedName name="BUNKWH1" localSheetId="5">#REF!</definedName>
    <definedName name="BUNKWH1" localSheetId="6">#REF!</definedName>
    <definedName name="BUNKWH1" localSheetId="7">#REF!</definedName>
    <definedName name="BUNKWH1">#REF!</definedName>
    <definedName name="BUNKWHB1" localSheetId="1">#REF!</definedName>
    <definedName name="BUNKWHB1" localSheetId="2">#REF!</definedName>
    <definedName name="BUNKWHB1" localSheetId="5">#REF!</definedName>
    <definedName name="BUNKWHB1" localSheetId="6">#REF!</definedName>
    <definedName name="BUNKWHB1" localSheetId="7">#REF!</definedName>
    <definedName name="BUNKWHB1">#REF!</definedName>
    <definedName name="BUNKWHB2" localSheetId="1">#REF!</definedName>
    <definedName name="BUNKWHB2" localSheetId="2">#REF!</definedName>
    <definedName name="BUNKWHB2" localSheetId="5">#REF!</definedName>
    <definedName name="BUNKWHB2" localSheetId="6">#REF!</definedName>
    <definedName name="BUNKWHB2" localSheetId="7">#REF!</definedName>
    <definedName name="BUNKWHB2">#REF!</definedName>
    <definedName name="BUNKWHB3" localSheetId="1">#REF!</definedName>
    <definedName name="BUNKWHB3" localSheetId="2">#REF!</definedName>
    <definedName name="BUNKWHB3" localSheetId="5">#REF!</definedName>
    <definedName name="BUNKWHB3" localSheetId="6">#REF!</definedName>
    <definedName name="BUNKWHB3" localSheetId="7">#REF!</definedName>
    <definedName name="BUNKWHB3">#REF!</definedName>
    <definedName name="BUNKWHWH" localSheetId="1">#REF!</definedName>
    <definedName name="BUNKWHWH" localSheetId="2">#REF!</definedName>
    <definedName name="BUNKWHWH" localSheetId="5">#REF!</definedName>
    <definedName name="BUNKWHWH" localSheetId="6">#REF!</definedName>
    <definedName name="BUNKWHWH" localSheetId="7">#REF!</definedName>
    <definedName name="BUNKWHWH">#REF!</definedName>
    <definedName name="BUNMECHG1" localSheetId="1">#REF!</definedName>
    <definedName name="BUNMECHG1" localSheetId="2">#REF!</definedName>
    <definedName name="BUNMECHG1" localSheetId="5">#REF!</definedName>
    <definedName name="BUNMECHG1" localSheetId="6">#REF!</definedName>
    <definedName name="BUNMECHG1" localSheetId="7">#REF!</definedName>
    <definedName name="BUNMECHG1">#REF!</definedName>
    <definedName name="BUNOFKWH" localSheetId="1">#REF!</definedName>
    <definedName name="BUNOFKWH" localSheetId="2">#REF!</definedName>
    <definedName name="BUNOFKWH" localSheetId="5">#REF!</definedName>
    <definedName name="BUNOFKWH" localSheetId="6">#REF!</definedName>
    <definedName name="BUNOFKWH" localSheetId="7">#REF!</definedName>
    <definedName name="BUNOFKWH">#REF!</definedName>
    <definedName name="BUNOPKWH" localSheetId="1">#REF!</definedName>
    <definedName name="BUNOPKWH" localSheetId="2">#REF!</definedName>
    <definedName name="BUNOPKWH" localSheetId="5">#REF!</definedName>
    <definedName name="BUNOPKWH" localSheetId="6">#REF!</definedName>
    <definedName name="BUNOPKWH" localSheetId="7">#REF!</definedName>
    <definedName name="BUNOPKWH">#REF!</definedName>
    <definedName name="BUNP1EC" localSheetId="1">#REF!</definedName>
    <definedName name="BUNP1EC" localSheetId="2">#REF!</definedName>
    <definedName name="BUNP1EC" localSheetId="5">#REF!</definedName>
    <definedName name="BUNP1EC" localSheetId="6">#REF!</definedName>
    <definedName name="BUNP1EC" localSheetId="7">#REF!</definedName>
    <definedName name="BUNP1EC">#REF!</definedName>
    <definedName name="BUNP2EC" localSheetId="1">#REF!</definedName>
    <definedName name="BUNP2EC" localSheetId="2">#REF!</definedName>
    <definedName name="BUNP2EC" localSheetId="5">#REF!</definedName>
    <definedName name="BUNP2EC" localSheetId="6">#REF!</definedName>
    <definedName name="BUNP2EC" localSheetId="7">#REF!</definedName>
    <definedName name="BUNP2EC">#REF!</definedName>
    <definedName name="BUNP3EC" localSheetId="1">#REF!</definedName>
    <definedName name="BUNP3EC" localSheetId="2">#REF!</definedName>
    <definedName name="BUNP3EC" localSheetId="5">#REF!</definedName>
    <definedName name="BUNP3EC" localSheetId="6">#REF!</definedName>
    <definedName name="BUNP3EC" localSheetId="7">#REF!</definedName>
    <definedName name="BUNP3EC">#REF!</definedName>
    <definedName name="BUNP4EC" localSheetId="1">#REF!</definedName>
    <definedName name="BUNP4EC" localSheetId="2">#REF!</definedName>
    <definedName name="BUNP4EC" localSheetId="5">#REF!</definedName>
    <definedName name="BUNP4EC" localSheetId="6">#REF!</definedName>
    <definedName name="BUNP4EC" localSheetId="7">#REF!</definedName>
    <definedName name="BUNP4EC">#REF!</definedName>
    <definedName name="BUNP5EC" localSheetId="1">#REF!</definedName>
    <definedName name="BUNP5EC" localSheetId="2">#REF!</definedName>
    <definedName name="BUNP5EC" localSheetId="5">#REF!</definedName>
    <definedName name="BUNP5EC" localSheetId="6">#REF!</definedName>
    <definedName name="BUNP5EC" localSheetId="7">#REF!</definedName>
    <definedName name="BUNP5EC">#REF!</definedName>
    <definedName name="BUNPDMDCHG" localSheetId="1">#REF!</definedName>
    <definedName name="BUNPDMDCHG" localSheetId="2">#REF!</definedName>
    <definedName name="BUNPDMDCHG" localSheetId="5">#REF!</definedName>
    <definedName name="BUNPDMDCHG" localSheetId="6">#REF!</definedName>
    <definedName name="BUNPDMDCHG" localSheetId="7">#REF!</definedName>
    <definedName name="BUNPDMDCHG">#REF!</definedName>
    <definedName name="BUNRCHG" localSheetId="1">#REF!</definedName>
    <definedName name="BUNRCHG" localSheetId="2">#REF!</definedName>
    <definedName name="BUNRCHG" localSheetId="5">#REF!</definedName>
    <definedName name="BUNRCHG" localSheetId="6">#REF!</definedName>
    <definedName name="BUNRCHG" localSheetId="7">#REF!</definedName>
    <definedName name="BUNRCHG">#REF!</definedName>
    <definedName name="BUNXKVA" localSheetId="1">#REF!</definedName>
    <definedName name="BUNXKVA" localSheetId="2">#REF!</definedName>
    <definedName name="BUNXKVA" localSheetId="5">#REF!</definedName>
    <definedName name="BUNXKVA" localSheetId="6">#REF!</definedName>
    <definedName name="BUNXKVA" localSheetId="7">#REF!</definedName>
    <definedName name="BUNXKVA">#REF!</definedName>
    <definedName name="BUNXKVAPCT" localSheetId="1">#REF!</definedName>
    <definedName name="BUNXKVAPCT" localSheetId="2">#REF!</definedName>
    <definedName name="BUNXKVAPCT" localSheetId="5">#REF!</definedName>
    <definedName name="BUNXKVAPCT" localSheetId="6">#REF!</definedName>
    <definedName name="BUNXKVAPCT" localSheetId="7">#REF!</definedName>
    <definedName name="BUNXKVAPCT">#REF!</definedName>
    <definedName name="BUNXOFKW" localSheetId="1">#REF!</definedName>
    <definedName name="BUNXOFKW" localSheetId="2">#REF!</definedName>
    <definedName name="BUNXOFKW" localSheetId="5">#REF!</definedName>
    <definedName name="BUNXOFKW" localSheetId="6">#REF!</definedName>
    <definedName name="BUNXOFKW" localSheetId="7">#REF!</definedName>
    <definedName name="BUNXOFKW">#REF!</definedName>
    <definedName name="CALCPFCC" localSheetId="1">#REF!</definedName>
    <definedName name="CALCPFCC" localSheetId="2">#REF!</definedName>
    <definedName name="CALCPFCC" localSheetId="5">#REF!</definedName>
    <definedName name="CALCPFCC" localSheetId="6">#REF!</definedName>
    <definedName name="CALCPFCC" localSheetId="7">#REF!</definedName>
    <definedName name="CALCPFCC">#REF!</definedName>
    <definedName name="CAPDEFA" localSheetId="1">#REF!</definedName>
    <definedName name="CAPDEFA" localSheetId="2">#REF!</definedName>
    <definedName name="CAPDEFA" localSheetId="5">#REF!</definedName>
    <definedName name="CAPDEFA" localSheetId="6">#REF!</definedName>
    <definedName name="CAPDEFA" localSheetId="7">#REF!</definedName>
    <definedName name="CAPDEFA">#REF!</definedName>
    <definedName name="CBLKWH" localSheetId="1">#REF!</definedName>
    <definedName name="CBLKWH" localSheetId="2">#REF!</definedName>
    <definedName name="CBLKWH" localSheetId="5">#REF!</definedName>
    <definedName name="CBLKWH" localSheetId="6">#REF!</definedName>
    <definedName name="CBLKWH" localSheetId="7">#REF!</definedName>
    <definedName name="CBLKWH">#REF!</definedName>
    <definedName name="City" localSheetId="1">#REF!</definedName>
    <definedName name="City" localSheetId="2">#REF!</definedName>
    <definedName name="City" localSheetId="5">#REF!</definedName>
    <definedName name="City" localSheetId="6">#REF!</definedName>
    <definedName name="City" localSheetId="7">#REF!</definedName>
    <definedName name="City">#REF!</definedName>
    <definedName name="CNTRCTDMND" localSheetId="1">#REF!</definedName>
    <definedName name="CNTRCTDMND" localSheetId="2">#REF!</definedName>
    <definedName name="CNTRCTDMND" localSheetId="5">#REF!</definedName>
    <definedName name="CNTRCTDMND" localSheetId="6">#REF!</definedName>
    <definedName name="CNTRCTDMND" localSheetId="7">#REF!</definedName>
    <definedName name="CNTRCTDMND">#REF!</definedName>
    <definedName name="CoPhoneLine" localSheetId="1">#REF!</definedName>
    <definedName name="CoPhoneLine" localSheetId="2">#REF!</definedName>
    <definedName name="CoPhoneLine" localSheetId="5">#REF!</definedName>
    <definedName name="CoPhoneLine" localSheetId="6">#REF!</definedName>
    <definedName name="CoPhoneLine" localSheetId="7">#REF!</definedName>
    <definedName name="CoPhoneLine">#REF!</definedName>
    <definedName name="CRMOINTRPTHRS" localSheetId="1">#REF!</definedName>
    <definedName name="CRMOINTRPTHRS" localSheetId="2">#REF!</definedName>
    <definedName name="CRMOINTRPTHRS" localSheetId="5">#REF!</definedName>
    <definedName name="CRMOINTRPTHRS" localSheetId="6">#REF!</definedName>
    <definedName name="CRMOINTRPTHRS" localSheetId="7">#REF!</definedName>
    <definedName name="CRMOINTRPTHRS">#REF!</definedName>
    <definedName name="CRNTMOBTKWH" localSheetId="1">#REF!</definedName>
    <definedName name="CRNTMOBTKWH" localSheetId="2">#REF!</definedName>
    <definedName name="CRNTMOBTKWH" localSheetId="5">#REF!</definedName>
    <definedName name="CRNTMOBTKWH" localSheetId="6">#REF!</definedName>
    <definedName name="CRNTMOBTKWH" localSheetId="7">#REF!</definedName>
    <definedName name="CRNTMOBTKWH">#REF!</definedName>
    <definedName name="CRNTMOFPKHRS" localSheetId="1">#REF!</definedName>
    <definedName name="CRNTMOFPKHRS" localSheetId="2">#REF!</definedName>
    <definedName name="CRNTMOFPKHRS" localSheetId="5">#REF!</definedName>
    <definedName name="CRNTMOFPKHRS" localSheetId="6">#REF!</definedName>
    <definedName name="CRNTMOFPKHRS" localSheetId="7">#REF!</definedName>
    <definedName name="CRNTMOFPKHRS">#REF!</definedName>
    <definedName name="CRNTMONPKHRS" localSheetId="1">#REF!</definedName>
    <definedName name="CRNTMONPKHRS" localSheetId="2">#REF!</definedName>
    <definedName name="CRNTMONPKHRS" localSheetId="5">#REF!</definedName>
    <definedName name="CRNTMONPKHRS" localSheetId="6">#REF!</definedName>
    <definedName name="CRNTMONPKHRS" localSheetId="7">#REF!</definedName>
    <definedName name="CRNTMONPKHRS">#REF!</definedName>
    <definedName name="CRTLBLONPKHRS" localSheetId="1">#REF!</definedName>
    <definedName name="CRTLBLONPKHRS" localSheetId="2">#REF!</definedName>
    <definedName name="CRTLBLONPKHRS" localSheetId="5">#REF!</definedName>
    <definedName name="CRTLBLONPKHRS" localSheetId="6">#REF!</definedName>
    <definedName name="CRTLBLONPKHRS" localSheetId="7">#REF!</definedName>
    <definedName name="CRTLBLONPKHRS">#REF!</definedName>
    <definedName name="CRTLBLONPKKWH" localSheetId="1">#REF!</definedName>
    <definedName name="CRTLBLONPKKWH" localSheetId="2">#REF!</definedName>
    <definedName name="CRTLBLONPKKWH" localSheetId="5">#REF!</definedName>
    <definedName name="CRTLBLONPKKWH" localSheetId="6">#REF!</definedName>
    <definedName name="CRTLBLONPKKWH" localSheetId="7">#REF!</definedName>
    <definedName name="CRTLBLONPKKWH">#REF!</definedName>
    <definedName name="CSTMRCHG" localSheetId="1">#REF!</definedName>
    <definedName name="CSTMRCHG" localSheetId="2">#REF!</definedName>
    <definedName name="CSTMRCHG" localSheetId="5">#REF!</definedName>
    <definedName name="CSTMRCHG" localSheetId="6">#REF!</definedName>
    <definedName name="CSTMRCHG" localSheetId="7">#REF!</definedName>
    <definedName name="CSTMRCHG">#REF!</definedName>
    <definedName name="CurMoAddr1" localSheetId="1">#REF!</definedName>
    <definedName name="CurMoAddr1" localSheetId="2">#REF!</definedName>
    <definedName name="CurMoAddr1" localSheetId="5">#REF!</definedName>
    <definedName name="CurMoAddr1" localSheetId="6">#REF!</definedName>
    <definedName name="CurMoAddr1" localSheetId="7">#REF!</definedName>
    <definedName name="CurMoAddr1">#REF!</definedName>
    <definedName name="CurMoAddr2" localSheetId="1">#REF!</definedName>
    <definedName name="CurMoAddr2" localSheetId="2">#REF!</definedName>
    <definedName name="CurMoAddr2" localSheetId="5">#REF!</definedName>
    <definedName name="CurMoAddr2" localSheetId="6">#REF!</definedName>
    <definedName name="CurMoAddr2" localSheetId="7">#REF!</definedName>
    <definedName name="CurMoAddr2">#REF!</definedName>
    <definedName name="CurMoBTDetail" localSheetId="1">#REF!</definedName>
    <definedName name="CurMoBTDetail" localSheetId="2">#REF!</definedName>
    <definedName name="CurMoBTDetail" localSheetId="5">#REF!</definedName>
    <definedName name="CurMoBTDetail" localSheetId="6">#REF!</definedName>
    <definedName name="CurMoBTDetail" localSheetId="7">#REF!</definedName>
    <definedName name="CurMoBTDetail">#REF!</definedName>
    <definedName name="CurMoBuyThrgh_Sheet" localSheetId="1">#REF!</definedName>
    <definedName name="CurMoBuyThrgh_Sheet" localSheetId="2">#REF!</definedName>
    <definedName name="CurMoBuyThrgh_Sheet" localSheetId="5">#REF!</definedName>
    <definedName name="CurMoBuyThrgh_Sheet" localSheetId="6">#REF!</definedName>
    <definedName name="CurMoBuyThrgh_Sheet" localSheetId="7">#REF!</definedName>
    <definedName name="CurMoBuyThrgh_Sheet">#REF!</definedName>
    <definedName name="CurMoCityStZip" localSheetId="1">#REF!</definedName>
    <definedName name="CurMoCityStZip" localSheetId="2">#REF!</definedName>
    <definedName name="CurMoCityStZip" localSheetId="5">#REF!</definedName>
    <definedName name="CurMoCityStZip" localSheetId="6">#REF!</definedName>
    <definedName name="CurMoCityStZip" localSheetId="7">#REF!</definedName>
    <definedName name="CurMoCityStZip">#REF!</definedName>
    <definedName name="CurMoCustName" localSheetId="1">#REF!</definedName>
    <definedName name="CurMoCustName" localSheetId="2">#REF!</definedName>
    <definedName name="CurMoCustName" localSheetId="5">#REF!</definedName>
    <definedName name="CurMoCustName" localSheetId="6">#REF!</definedName>
    <definedName name="CurMoCustName" localSheetId="7">#REF!</definedName>
    <definedName name="CurMoCustName">#REF!</definedName>
    <definedName name="CurMoExcessAmt" localSheetId="1">#REF!</definedName>
    <definedName name="CurMoExcessAmt" localSheetId="2">#REF!</definedName>
    <definedName name="CurMoExcessAmt" localSheetId="5">#REF!</definedName>
    <definedName name="CurMoExcessAmt" localSheetId="6">#REF!</definedName>
    <definedName name="CurMoExcessAmt" localSheetId="7">#REF!</definedName>
    <definedName name="CurMoExcessAmt">#REF!</definedName>
    <definedName name="CurMoGrTaxAmt" localSheetId="1">#REF!</definedName>
    <definedName name="CurMoGrTaxAmt" localSheetId="2">#REF!</definedName>
    <definedName name="CurMoGrTaxAmt" localSheetId="5">#REF!</definedName>
    <definedName name="CurMoGrTaxAmt" localSheetId="6">#REF!</definedName>
    <definedName name="CurMoGrTaxAmt" localSheetId="7">#REF!</definedName>
    <definedName name="CurMoGrTaxAmt">#REF!</definedName>
    <definedName name="CurMoKWHExcess" localSheetId="1">#REF!</definedName>
    <definedName name="CurMoKWHExcess" localSheetId="2">#REF!</definedName>
    <definedName name="CurMoKWHExcess" localSheetId="5">#REF!</definedName>
    <definedName name="CurMoKWHExcess" localSheetId="6">#REF!</definedName>
    <definedName name="CurMoKWHExcess" localSheetId="7">#REF!</definedName>
    <definedName name="CurMoKWHExcess">#REF!</definedName>
    <definedName name="CurMoKWHNotUsed" localSheetId="1">#REF!</definedName>
    <definedName name="CurMoKWHNotUsed" localSheetId="2">#REF!</definedName>
    <definedName name="CurMoKWHNotUsed" localSheetId="5">#REF!</definedName>
    <definedName name="CurMoKWHNotUsed" localSheetId="6">#REF!</definedName>
    <definedName name="CurMoKWHNotUsed" localSheetId="7">#REF!</definedName>
    <definedName name="CurMoKWHNotUsed">#REF!</definedName>
    <definedName name="CurMoKWHRes" localSheetId="1">#REF!</definedName>
    <definedName name="CurMoKWHRes" localSheetId="2">#REF!</definedName>
    <definedName name="CurMoKWHRes" localSheetId="5">#REF!</definedName>
    <definedName name="CurMoKWHRes" localSheetId="6">#REF!</definedName>
    <definedName name="CurMoKWHRes" localSheetId="7">#REF!</definedName>
    <definedName name="CurMoKWHRes">#REF!</definedName>
    <definedName name="CurMoKWHSubTot" localSheetId="1">#REF!</definedName>
    <definedName name="CurMoKWHSubTot" localSheetId="2">#REF!</definedName>
    <definedName name="CurMoKWHSubTot" localSheetId="5">#REF!</definedName>
    <definedName name="CurMoKWHSubTot" localSheetId="6">#REF!</definedName>
    <definedName name="CurMoKWHSubTot" localSheetId="7">#REF!</definedName>
    <definedName name="CurMoKWHSubTot">#REF!</definedName>
    <definedName name="CurMoKWHTot" localSheetId="1">#REF!</definedName>
    <definedName name="CurMoKWHTot" localSheetId="2">#REF!</definedName>
    <definedName name="CurMoKWHTot" localSheetId="5">#REF!</definedName>
    <definedName name="CurMoKWHTot" localSheetId="6">#REF!</definedName>
    <definedName name="CurMoKWHTot" localSheetId="7">#REF!</definedName>
    <definedName name="CurMoKWHTot">#REF!</definedName>
    <definedName name="CurMoMtrMult" localSheetId="1">#REF!</definedName>
    <definedName name="CurMoMtrMult" localSheetId="2">#REF!</definedName>
    <definedName name="CurMoMtrMult" localSheetId="5">#REF!</definedName>
    <definedName name="CurMoMtrMult" localSheetId="6">#REF!</definedName>
    <definedName name="CurMoMtrMult" localSheetId="7">#REF!</definedName>
    <definedName name="CurMoMtrMult">#REF!</definedName>
    <definedName name="CurMoNotUsedAmt" localSheetId="1">#REF!</definedName>
    <definedName name="CurMoNotUsedAmt" localSheetId="2">#REF!</definedName>
    <definedName name="CurMoNotUsedAmt" localSheetId="5">#REF!</definedName>
    <definedName name="CurMoNotUsedAmt" localSheetId="6">#REF!</definedName>
    <definedName name="CurMoNotUsedAmt" localSheetId="7">#REF!</definedName>
    <definedName name="CurMoNotUsedAmt">#REF!</definedName>
    <definedName name="CurMoResAmt" localSheetId="1">#REF!</definedName>
    <definedName name="CurMoResAmt" localSheetId="2">#REF!</definedName>
    <definedName name="CurMoResAmt" localSheetId="5">#REF!</definedName>
    <definedName name="CurMoResAmt" localSheetId="6">#REF!</definedName>
    <definedName name="CurMoResAmt" localSheetId="7">#REF!</definedName>
    <definedName name="CurMoResAmt">#REF!</definedName>
    <definedName name="CurMoSubTotAmt" localSheetId="1">#REF!</definedName>
    <definedName name="CurMoSubTotAmt" localSheetId="2">#REF!</definedName>
    <definedName name="CurMoSubTotAmt" localSheetId="5">#REF!</definedName>
    <definedName name="CurMoSubTotAmt" localSheetId="6">#REF!</definedName>
    <definedName name="CurMoSubTotAmt" localSheetId="7">#REF!</definedName>
    <definedName name="CurMoSubTotAmt">#REF!</definedName>
    <definedName name="CurMoTotAmt" localSheetId="1">#REF!</definedName>
    <definedName name="CurMoTotAmt" localSheetId="2">#REF!</definedName>
    <definedName name="CurMoTotAmt" localSheetId="5">#REF!</definedName>
    <definedName name="CurMoTotAmt" localSheetId="6">#REF!</definedName>
    <definedName name="CurMoTotAmt" localSheetId="7">#REF!</definedName>
    <definedName name="CurMoTotAmt">#REF!</definedName>
    <definedName name="CurrYear" localSheetId="1">#REF!</definedName>
    <definedName name="CurrYear" localSheetId="2">#REF!</definedName>
    <definedName name="CurrYear" localSheetId="5">#REF!</definedName>
    <definedName name="CurrYear" localSheetId="6">#REF!</definedName>
    <definedName name="CurrYear" localSheetId="7">#REF!</definedName>
    <definedName name="CurrYear">#REF!</definedName>
    <definedName name="CustAddr1" localSheetId="1">#REF!</definedName>
    <definedName name="CustAddr1" localSheetId="2">#REF!</definedName>
    <definedName name="CustAddr1" localSheetId="5">#REF!</definedName>
    <definedName name="CustAddr1" localSheetId="6">#REF!</definedName>
    <definedName name="CustAddr1" localSheetId="7">#REF!</definedName>
    <definedName name="CustAddr1">#REF!</definedName>
    <definedName name="CustAddr2" localSheetId="1">#REF!</definedName>
    <definedName name="CustAddr2" localSheetId="2">#REF!</definedName>
    <definedName name="CustAddr2" localSheetId="5">#REF!</definedName>
    <definedName name="CustAddr2" localSheetId="6">#REF!</definedName>
    <definedName name="CustAddr2" localSheetId="7">#REF!</definedName>
    <definedName name="CustAddr2">#REF!</definedName>
    <definedName name="CustCityStZip" localSheetId="1">#REF!</definedName>
    <definedName name="CustCityStZip" localSheetId="2">#REF!</definedName>
    <definedName name="CustCityStZip" localSheetId="5">#REF!</definedName>
    <definedName name="CustCityStZip" localSheetId="6">#REF!</definedName>
    <definedName name="CustCityStZip" localSheetId="7">#REF!</definedName>
    <definedName name="CustCityStZip">#REF!</definedName>
    <definedName name="CustName2" localSheetId="1">#REF!</definedName>
    <definedName name="CustName2" localSheetId="2">#REF!</definedName>
    <definedName name="CustName2" localSheetId="5">#REF!</definedName>
    <definedName name="CustName2" localSheetId="6">#REF!</definedName>
    <definedName name="CustName2" localSheetId="7">#REF!</definedName>
    <definedName name="CustName2">#REF!</definedName>
    <definedName name="CustTable" localSheetId="1">#REF!</definedName>
    <definedName name="CustTable" localSheetId="2">#REF!</definedName>
    <definedName name="CustTable" localSheetId="5">#REF!</definedName>
    <definedName name="CustTable" localSheetId="6">#REF!</definedName>
    <definedName name="CustTable" localSheetId="7">#REF!</definedName>
    <definedName name="CustTable">#REF!</definedName>
    <definedName name="DetailTotCbl" localSheetId="1">#REF!</definedName>
    <definedName name="DetailTotCbl" localSheetId="2">#REF!</definedName>
    <definedName name="DetailTotCbl" localSheetId="5">#REF!</definedName>
    <definedName name="DetailTotCbl" localSheetId="6">#REF!</definedName>
    <definedName name="DetailTotCbl" localSheetId="7">#REF!</definedName>
    <definedName name="DetailTotCbl">#REF!</definedName>
    <definedName name="DetailTotChg" localSheetId="1">#REF!</definedName>
    <definedName name="DetailTotChg" localSheetId="2">#REF!</definedName>
    <definedName name="DetailTotChg" localSheetId="5">#REF!</definedName>
    <definedName name="DetailTotChg" localSheetId="6">#REF!</definedName>
    <definedName name="DetailTotChg" localSheetId="7">#REF!</definedName>
    <definedName name="DetailTotChg">#REF!</definedName>
    <definedName name="DetailTotKw" localSheetId="1">#REF!</definedName>
    <definedName name="DetailTotKw" localSheetId="2">#REF!</definedName>
    <definedName name="DetailTotKw" localSheetId="5">#REF!</definedName>
    <definedName name="DetailTotKw" localSheetId="6">#REF!</definedName>
    <definedName name="DetailTotKw" localSheetId="7">#REF!</definedName>
    <definedName name="DetailTotKw">#REF!</definedName>
    <definedName name="DetailTotMargin" localSheetId="1">#REF!</definedName>
    <definedName name="DetailTotMargin" localSheetId="2">#REF!</definedName>
    <definedName name="DetailTotMargin" localSheetId="5">#REF!</definedName>
    <definedName name="DetailTotMargin" localSheetId="6">#REF!</definedName>
    <definedName name="DetailTotMargin" localSheetId="7">#REF!</definedName>
    <definedName name="DetailTotMargin">#REF!</definedName>
    <definedName name="DIRPCCHG" localSheetId="1">#REF!</definedName>
    <definedName name="DIRPCCHG" localSheetId="2">#REF!</definedName>
    <definedName name="DIRPCCHG" localSheetId="5">#REF!</definedName>
    <definedName name="DIRPCCHG" localSheetId="6">#REF!</definedName>
    <definedName name="DIRPCCHG" localSheetId="7">#REF!</definedName>
    <definedName name="DIRPCCHG">#REF!</definedName>
    <definedName name="DIRPDCHG1" localSheetId="1">#REF!</definedName>
    <definedName name="DIRPDCHG1" localSheetId="2">#REF!</definedName>
    <definedName name="DIRPDCHG1" localSheetId="5">#REF!</definedName>
    <definedName name="DIRPDCHG1" localSheetId="6">#REF!</definedName>
    <definedName name="DIRPDCHG1" localSheetId="7">#REF!</definedName>
    <definedName name="DIRPDCHG1">#REF!</definedName>
    <definedName name="DIRPDCHG2" localSheetId="1">#REF!</definedName>
    <definedName name="DIRPDCHG2" localSheetId="2">#REF!</definedName>
    <definedName name="DIRPDCHG2" localSheetId="5">#REF!</definedName>
    <definedName name="DIRPDCHG2" localSheetId="6">#REF!</definedName>
    <definedName name="DIRPDCHG2" localSheetId="7">#REF!</definedName>
    <definedName name="DIRPDCHG2">#REF!</definedName>
    <definedName name="DIRPECHG1" localSheetId="1">#REF!</definedName>
    <definedName name="DIRPECHG1" localSheetId="2">#REF!</definedName>
    <definedName name="DIRPECHG1" localSheetId="5">#REF!</definedName>
    <definedName name="DIRPECHG1" localSheetId="6">#REF!</definedName>
    <definedName name="DIRPECHG1" localSheetId="7">#REF!</definedName>
    <definedName name="DIRPECHG1">#REF!</definedName>
    <definedName name="DIRPECHGB1" localSheetId="1">#REF!</definedName>
    <definedName name="DIRPECHGB1" localSheetId="2">#REF!</definedName>
    <definedName name="DIRPECHGB1" localSheetId="5">#REF!</definedName>
    <definedName name="DIRPECHGB1" localSheetId="6">#REF!</definedName>
    <definedName name="DIRPECHGB1" localSheetId="7">#REF!</definedName>
    <definedName name="DIRPECHGB1">#REF!</definedName>
    <definedName name="DIRPECHGB2" localSheetId="1">#REF!</definedName>
    <definedName name="DIRPECHGB2" localSheetId="2">#REF!</definedName>
    <definedName name="DIRPECHGB2" localSheetId="5">#REF!</definedName>
    <definedName name="DIRPECHGB2" localSheetId="6">#REF!</definedName>
    <definedName name="DIRPECHGB2" localSheetId="7">#REF!</definedName>
    <definedName name="DIRPECHGB2">#REF!</definedName>
    <definedName name="DIRPECHGB3" localSheetId="1">#REF!</definedName>
    <definedName name="DIRPECHGB3" localSheetId="2">#REF!</definedName>
    <definedName name="DIRPECHGB3" localSheetId="5">#REF!</definedName>
    <definedName name="DIRPECHGB3" localSheetId="6">#REF!</definedName>
    <definedName name="DIRPECHGB3" localSheetId="7">#REF!</definedName>
    <definedName name="DIRPECHGB3">#REF!</definedName>
    <definedName name="DIRPMECHG1" localSheetId="1">#REF!</definedName>
    <definedName name="DIRPMECHG1" localSheetId="2">#REF!</definedName>
    <definedName name="DIRPMECHG1" localSheetId="5">#REF!</definedName>
    <definedName name="DIRPMECHG1" localSheetId="6">#REF!</definedName>
    <definedName name="DIRPMECHG1" localSheetId="7">#REF!</definedName>
    <definedName name="DIRPMECHG1">#REF!</definedName>
    <definedName name="DIRPMINDC" localSheetId="1">#REF!</definedName>
    <definedName name="DIRPMINDC" localSheetId="2">#REF!</definedName>
    <definedName name="DIRPMINDC" localSheetId="5">#REF!</definedName>
    <definedName name="DIRPMINDC" localSheetId="6">#REF!</definedName>
    <definedName name="DIRPMINDC" localSheetId="7">#REF!</definedName>
    <definedName name="DIRPMINDC">#REF!</definedName>
    <definedName name="DIRPMINEC" localSheetId="1">#REF!</definedName>
    <definedName name="DIRPMINEC" localSheetId="2">#REF!</definedName>
    <definedName name="DIRPMINEC" localSheetId="5">#REF!</definedName>
    <definedName name="DIRPMINEC" localSheetId="6">#REF!</definedName>
    <definedName name="DIRPMINEC" localSheetId="7">#REF!</definedName>
    <definedName name="DIRPMINEC">#REF!</definedName>
    <definedName name="DIRPOFKVA" localSheetId="1">#REF!</definedName>
    <definedName name="DIRPOFKVA" localSheetId="2">#REF!</definedName>
    <definedName name="DIRPOFKVA" localSheetId="5">#REF!</definedName>
    <definedName name="DIRPOFKVA" localSheetId="6">#REF!</definedName>
    <definedName name="DIRPOFKVA" localSheetId="7">#REF!</definedName>
    <definedName name="DIRPOFKVA">#REF!</definedName>
    <definedName name="DIRPOFKW" localSheetId="1">#REF!</definedName>
    <definedName name="DIRPOFKW" localSheetId="2">#REF!</definedName>
    <definedName name="DIRPOFKW" localSheetId="5">#REF!</definedName>
    <definedName name="DIRPOFKW" localSheetId="6">#REF!</definedName>
    <definedName name="DIRPOFKW" localSheetId="7">#REF!</definedName>
    <definedName name="DIRPOFKW">#REF!</definedName>
    <definedName name="DIRPOFKWH" localSheetId="1">#REF!</definedName>
    <definedName name="DIRPOFKWH" localSheetId="2">#REF!</definedName>
    <definedName name="DIRPOFKWH" localSheetId="5">#REF!</definedName>
    <definedName name="DIRPOFKWH" localSheetId="6">#REF!</definedName>
    <definedName name="DIRPOFKWH" localSheetId="7">#REF!</definedName>
    <definedName name="DIRPOFKWH">#REF!</definedName>
    <definedName name="DIRPOPKWH" localSheetId="1">#REF!</definedName>
    <definedName name="DIRPOPKWH" localSheetId="2">#REF!</definedName>
    <definedName name="DIRPOPKWH" localSheetId="5">#REF!</definedName>
    <definedName name="DIRPOPKWH" localSheetId="6">#REF!</definedName>
    <definedName name="DIRPOPKWH" localSheetId="7">#REF!</definedName>
    <definedName name="DIRPOPKWH">#REF!</definedName>
    <definedName name="DIRPP1EC" localSheetId="1">#REF!</definedName>
    <definedName name="DIRPP1EC" localSheetId="2">#REF!</definedName>
    <definedName name="DIRPP1EC" localSheetId="5">#REF!</definedName>
    <definedName name="DIRPP1EC" localSheetId="6">#REF!</definedName>
    <definedName name="DIRPP1EC" localSheetId="7">#REF!</definedName>
    <definedName name="DIRPP1EC">#REF!</definedName>
    <definedName name="DIRPP2EC" localSheetId="1">#REF!</definedName>
    <definedName name="DIRPP2EC" localSheetId="2">#REF!</definedName>
    <definedName name="DIRPP2EC" localSheetId="5">#REF!</definedName>
    <definedName name="DIRPP2EC" localSheetId="6">#REF!</definedName>
    <definedName name="DIRPP2EC" localSheetId="7">#REF!</definedName>
    <definedName name="DIRPP2EC">#REF!</definedName>
    <definedName name="DIRPP3EC" localSheetId="1">#REF!</definedName>
    <definedName name="DIRPP3EC" localSheetId="2">#REF!</definedName>
    <definedName name="DIRPP3EC" localSheetId="5">#REF!</definedName>
    <definedName name="DIRPP3EC" localSheetId="6">#REF!</definedName>
    <definedName name="DIRPP3EC" localSheetId="7">#REF!</definedName>
    <definedName name="DIRPP3EC">#REF!</definedName>
    <definedName name="DIRPP4EC" localSheetId="1">#REF!</definedName>
    <definedName name="DIRPP4EC" localSheetId="2">#REF!</definedName>
    <definedName name="DIRPP4EC" localSheetId="5">#REF!</definedName>
    <definedName name="DIRPP4EC" localSheetId="6">#REF!</definedName>
    <definedName name="DIRPP4EC" localSheetId="7">#REF!</definedName>
    <definedName name="DIRPP4EC">#REF!</definedName>
    <definedName name="DIRPP5EC" localSheetId="1">#REF!</definedName>
    <definedName name="DIRPP5EC" localSheetId="2">#REF!</definedName>
    <definedName name="DIRPP5EC" localSheetId="5">#REF!</definedName>
    <definedName name="DIRPP5EC" localSheetId="6">#REF!</definedName>
    <definedName name="DIRPP5EC" localSheetId="7">#REF!</definedName>
    <definedName name="DIRPP5EC">#REF!</definedName>
    <definedName name="DIRPRCHG" localSheetId="1">#REF!</definedName>
    <definedName name="DIRPRCHG" localSheetId="2">#REF!</definedName>
    <definedName name="DIRPRCHG" localSheetId="5">#REF!</definedName>
    <definedName name="DIRPRCHG" localSheetId="6">#REF!</definedName>
    <definedName name="DIRPRCHG" localSheetId="7">#REF!</definedName>
    <definedName name="DIRPRCHG">#REF!</definedName>
    <definedName name="DisBlkKwhChg1" localSheetId="1">#REF!</definedName>
    <definedName name="DisBlkKwhChg1" localSheetId="2">#REF!</definedName>
    <definedName name="DisBlkKwhChg1" localSheetId="5">#REF!</definedName>
    <definedName name="DisBlkKwhChg1" localSheetId="6">#REF!</definedName>
    <definedName name="DisBlkKwhChg1" localSheetId="7">#REF!</definedName>
    <definedName name="DisBlkKwhChg1">#REF!</definedName>
    <definedName name="DisBlkKwhChg2" localSheetId="1">#REF!</definedName>
    <definedName name="DisBlkKwhChg2" localSheetId="2">#REF!</definedName>
    <definedName name="DisBlkKwhChg2" localSheetId="5">#REF!</definedName>
    <definedName name="DisBlkKwhChg2" localSheetId="6">#REF!</definedName>
    <definedName name="DisBlkKwhChg2" localSheetId="7">#REF!</definedName>
    <definedName name="DisBlkKwhChg2">#REF!</definedName>
    <definedName name="DisBlkKwhChg3" localSheetId="1">#REF!</definedName>
    <definedName name="DisBlkKwhChg3" localSheetId="2">#REF!</definedName>
    <definedName name="DisBlkKwhChg3" localSheetId="5">#REF!</definedName>
    <definedName name="DisBlkKwhChg3" localSheetId="6">#REF!</definedName>
    <definedName name="DisBlkKwhChg3" localSheetId="7">#REF!</definedName>
    <definedName name="DisBlkKwhChg3">#REF!</definedName>
    <definedName name="DisBlkKwhChgT" localSheetId="1">#REF!</definedName>
    <definedName name="DisBlkKwhChgT" localSheetId="2">#REF!</definedName>
    <definedName name="DisBlkKwhChgT" localSheetId="5">#REF!</definedName>
    <definedName name="DisBlkKwhChgT" localSheetId="6">#REF!</definedName>
    <definedName name="DisBlkKwhChgT" localSheetId="7">#REF!</definedName>
    <definedName name="DisBlkKwhChgT">#REF!</definedName>
    <definedName name="DisCustChg" localSheetId="1">#REF!</definedName>
    <definedName name="DisCustChg" localSheetId="2">#REF!</definedName>
    <definedName name="DisCustChg" localSheetId="5">#REF!</definedName>
    <definedName name="DisCustChg" localSheetId="6">#REF!</definedName>
    <definedName name="DisCustChg" localSheetId="7">#REF!</definedName>
    <definedName name="DisCustChg">#REF!</definedName>
    <definedName name="DisDmdChg1" localSheetId="1">#REF!</definedName>
    <definedName name="DisDmdChg1" localSheetId="2">#REF!</definedName>
    <definedName name="DisDmdChg1" localSheetId="5">#REF!</definedName>
    <definedName name="DisDmdChg1" localSheetId="6">#REF!</definedName>
    <definedName name="DisDmdChg1" localSheetId="7">#REF!</definedName>
    <definedName name="DisDmdChg1">#REF!</definedName>
    <definedName name="DisDmdChg2" localSheetId="1">#REF!</definedName>
    <definedName name="DisDmdChg2" localSheetId="2">#REF!</definedName>
    <definedName name="DisDmdChg2" localSheetId="5">#REF!</definedName>
    <definedName name="DisDmdChg2" localSheetId="6">#REF!</definedName>
    <definedName name="DisDmdChg2" localSheetId="7">#REF!</definedName>
    <definedName name="DisDmdChg2">#REF!</definedName>
    <definedName name="DisMEChg" localSheetId="1">#REF!</definedName>
    <definedName name="DisMEChg" localSheetId="2">#REF!</definedName>
    <definedName name="DisMEChg" localSheetId="5">#REF!</definedName>
    <definedName name="DisMEChg" localSheetId="6">#REF!</definedName>
    <definedName name="DisMEChg" localSheetId="7">#REF!</definedName>
    <definedName name="DisMEChg">#REF!</definedName>
    <definedName name="DisMinDChg" localSheetId="1">#REF!</definedName>
    <definedName name="DisMinDChg" localSheetId="2">#REF!</definedName>
    <definedName name="DisMinDChg" localSheetId="5">#REF!</definedName>
    <definedName name="DisMinDChg" localSheetId="6">#REF!</definedName>
    <definedName name="DisMinDChg" localSheetId="7">#REF!</definedName>
    <definedName name="DisMinDChg">#REF!</definedName>
    <definedName name="DisMinEChg" localSheetId="1">#REF!</definedName>
    <definedName name="DisMinEChg" localSheetId="2">#REF!</definedName>
    <definedName name="DisMinEChg" localSheetId="5">#REF!</definedName>
    <definedName name="DisMinEChg" localSheetId="6">#REF!</definedName>
    <definedName name="DisMinEChg" localSheetId="7">#REF!</definedName>
    <definedName name="DisMinEChg">#REF!</definedName>
    <definedName name="DisOffPkKwh" localSheetId="1">#REF!</definedName>
    <definedName name="DisOffPkKwh" localSheetId="2">#REF!</definedName>
    <definedName name="DisOffPkKwh" localSheetId="5">#REF!</definedName>
    <definedName name="DisOffPkKwh" localSheetId="6">#REF!</definedName>
    <definedName name="DisOffPkKwh" localSheetId="7">#REF!</definedName>
    <definedName name="DisOffPkKwh">#REF!</definedName>
    <definedName name="DisOnPkKwh" localSheetId="1">#REF!</definedName>
    <definedName name="DisOnPkKwh" localSheetId="2">#REF!</definedName>
    <definedName name="DisOnPkKwh" localSheetId="5">#REF!</definedName>
    <definedName name="DisOnPkKwh" localSheetId="6">#REF!</definedName>
    <definedName name="DisOnPkKwh" localSheetId="7">#REF!</definedName>
    <definedName name="DisOnPkKwh">#REF!</definedName>
    <definedName name="DisPL1Chg" localSheetId="1">#REF!</definedName>
    <definedName name="DisPL1Chg" localSheetId="2">#REF!</definedName>
    <definedName name="DisPL1Chg" localSheetId="5">#REF!</definedName>
    <definedName name="DisPL1Chg" localSheetId="6">#REF!</definedName>
    <definedName name="DisPL1Chg" localSheetId="7">#REF!</definedName>
    <definedName name="DisPL1Chg">#REF!</definedName>
    <definedName name="DisPL2Chg" localSheetId="1">#REF!</definedName>
    <definedName name="DisPL2Chg" localSheetId="2">#REF!</definedName>
    <definedName name="DisPL2Chg" localSheetId="5">#REF!</definedName>
    <definedName name="DisPL2Chg" localSheetId="6">#REF!</definedName>
    <definedName name="DisPL2Chg" localSheetId="7">#REF!</definedName>
    <definedName name="DisPL2Chg">#REF!</definedName>
    <definedName name="DisPL3Chg" localSheetId="1">#REF!</definedName>
    <definedName name="DisPL3Chg" localSheetId="2">#REF!</definedName>
    <definedName name="DisPL3Chg" localSheetId="5">#REF!</definedName>
    <definedName name="DisPL3Chg" localSheetId="6">#REF!</definedName>
    <definedName name="DisPL3Chg" localSheetId="7">#REF!</definedName>
    <definedName name="DisPL3Chg">#REF!</definedName>
    <definedName name="DisPL4Chg" localSheetId="1">#REF!</definedName>
    <definedName name="DisPL4Chg" localSheetId="2">#REF!</definedName>
    <definedName name="DisPL4Chg" localSheetId="5">#REF!</definedName>
    <definedName name="DisPL4Chg" localSheetId="6">#REF!</definedName>
    <definedName name="DisPL4Chg" localSheetId="7">#REF!</definedName>
    <definedName name="DisPL4Chg">#REF!</definedName>
    <definedName name="DisPL5Chg" localSheetId="1">#REF!</definedName>
    <definedName name="DisPL5Chg" localSheetId="2">#REF!</definedName>
    <definedName name="DisPL5Chg" localSheetId="5">#REF!</definedName>
    <definedName name="DisPL5Chg" localSheetId="6">#REF!</definedName>
    <definedName name="DisPL5Chg" localSheetId="7">#REF!</definedName>
    <definedName name="DisPL5Chg">#REF!</definedName>
    <definedName name="DisReactiveChg" localSheetId="1">#REF!</definedName>
    <definedName name="DisReactiveChg" localSheetId="2">#REF!</definedName>
    <definedName name="DisReactiveChg" localSheetId="5">#REF!</definedName>
    <definedName name="DisReactiveChg" localSheetId="6">#REF!</definedName>
    <definedName name="DisReactiveChg" localSheetId="7">#REF!</definedName>
    <definedName name="DisReactiveChg">#REF!</definedName>
    <definedName name="DisXOfpKvaChg" localSheetId="1">#REF!</definedName>
    <definedName name="DisXOfpKvaChg" localSheetId="2">#REF!</definedName>
    <definedName name="DisXOfpKvaChg" localSheetId="5">#REF!</definedName>
    <definedName name="DisXOfpKvaChg" localSheetId="6">#REF!</definedName>
    <definedName name="DisXOfpKvaChg" localSheetId="7">#REF!</definedName>
    <definedName name="DisXOfpKvaChg">#REF!</definedName>
    <definedName name="DisXOfpKwChg" localSheetId="1">#REF!</definedName>
    <definedName name="DisXOfpKwChg" localSheetId="2">#REF!</definedName>
    <definedName name="DisXOfpKwChg" localSheetId="5">#REF!</definedName>
    <definedName name="DisXOfpKwChg" localSheetId="6">#REF!</definedName>
    <definedName name="DisXOfpKwChg" localSheetId="7">#REF!</definedName>
    <definedName name="DisXOfpKwChg">#REF!</definedName>
    <definedName name="DSTCCHG" localSheetId="1">#REF!</definedName>
    <definedName name="DSTCCHG" localSheetId="2">#REF!</definedName>
    <definedName name="DSTCCHG" localSheetId="5">#REF!</definedName>
    <definedName name="DSTCCHG" localSheetId="6">#REF!</definedName>
    <definedName name="DSTCCHG" localSheetId="7">#REF!</definedName>
    <definedName name="DSTCCHG">#REF!</definedName>
    <definedName name="DSTDCHG1" localSheetId="1">#REF!</definedName>
    <definedName name="DSTDCHG1" localSheetId="2">#REF!</definedName>
    <definedName name="DSTDCHG1" localSheetId="5">#REF!</definedName>
    <definedName name="DSTDCHG1" localSheetId="6">#REF!</definedName>
    <definedName name="DSTDCHG1" localSheetId="7">#REF!</definedName>
    <definedName name="DSTDCHG1">#REF!</definedName>
    <definedName name="DSTDCHG2" localSheetId="1">#REF!</definedName>
    <definedName name="DSTDCHG2" localSheetId="2">#REF!</definedName>
    <definedName name="DSTDCHG2" localSheetId="5">#REF!</definedName>
    <definedName name="DSTDCHG2" localSheetId="6">#REF!</definedName>
    <definedName name="DSTDCHG2" localSheetId="7">#REF!</definedName>
    <definedName name="DSTDCHG2">#REF!</definedName>
    <definedName name="DSTECHG1" localSheetId="1">#REF!</definedName>
    <definedName name="DSTECHG1" localSheetId="2">#REF!</definedName>
    <definedName name="DSTECHG1" localSheetId="5">#REF!</definedName>
    <definedName name="DSTECHG1" localSheetId="6">#REF!</definedName>
    <definedName name="DSTECHG1" localSheetId="7">#REF!</definedName>
    <definedName name="DSTECHG1">#REF!</definedName>
    <definedName name="DSTECHGB1" localSheetId="1">#REF!</definedName>
    <definedName name="DSTECHGB1" localSheetId="2">#REF!</definedName>
    <definedName name="DSTECHGB1" localSheetId="5">#REF!</definedName>
    <definedName name="DSTECHGB1" localSheetId="6">#REF!</definedName>
    <definedName name="DSTECHGB1" localSheetId="7">#REF!</definedName>
    <definedName name="DSTECHGB1">#REF!</definedName>
    <definedName name="DSTECHGB2" localSheetId="1">#REF!</definedName>
    <definedName name="DSTECHGB2" localSheetId="2">#REF!</definedName>
    <definedName name="DSTECHGB2" localSheetId="5">#REF!</definedName>
    <definedName name="DSTECHGB2" localSheetId="6">#REF!</definedName>
    <definedName name="DSTECHGB2" localSheetId="7">#REF!</definedName>
    <definedName name="DSTECHGB2">#REF!</definedName>
    <definedName name="DSTECHGB3" localSheetId="1">#REF!</definedName>
    <definedName name="DSTECHGB3" localSheetId="2">#REF!</definedName>
    <definedName name="DSTECHGB3" localSheetId="5">#REF!</definedName>
    <definedName name="DSTECHGB3" localSheetId="6">#REF!</definedName>
    <definedName name="DSTECHGB3" localSheetId="7">#REF!</definedName>
    <definedName name="DSTECHGB3">#REF!</definedName>
    <definedName name="DSTMECHG1" localSheetId="1">#REF!</definedName>
    <definedName name="DSTMECHG1" localSheetId="2">#REF!</definedName>
    <definedName name="DSTMECHG1" localSheetId="5">#REF!</definedName>
    <definedName name="DSTMECHG1" localSheetId="6">#REF!</definedName>
    <definedName name="DSTMECHG1" localSheetId="7">#REF!</definedName>
    <definedName name="DSTMECHG1">#REF!</definedName>
    <definedName name="DSTMINDC" localSheetId="1">#REF!</definedName>
    <definedName name="DSTMINDC" localSheetId="2">#REF!</definedName>
    <definedName name="DSTMINDC" localSheetId="5">#REF!</definedName>
    <definedName name="DSTMINDC" localSheetId="6">#REF!</definedName>
    <definedName name="DSTMINDC" localSheetId="7">#REF!</definedName>
    <definedName name="DSTMINDC">#REF!</definedName>
    <definedName name="DSTMINEC" localSheetId="1">#REF!</definedName>
    <definedName name="DSTMINEC" localSheetId="2">#REF!</definedName>
    <definedName name="DSTMINEC" localSheetId="5">#REF!</definedName>
    <definedName name="DSTMINEC" localSheetId="6">#REF!</definedName>
    <definedName name="DSTMINEC" localSheetId="7">#REF!</definedName>
    <definedName name="DSTMINEC">#REF!</definedName>
    <definedName name="DSTOFKWH" localSheetId="1">#REF!</definedName>
    <definedName name="DSTOFKWH" localSheetId="2">#REF!</definedName>
    <definedName name="DSTOFKWH" localSheetId="5">#REF!</definedName>
    <definedName name="DSTOFKWH" localSheetId="6">#REF!</definedName>
    <definedName name="DSTOFKWH" localSheetId="7">#REF!</definedName>
    <definedName name="DSTOFKWH">#REF!</definedName>
    <definedName name="DSTOPKWH" localSheetId="1">#REF!</definedName>
    <definedName name="DSTOPKWH" localSheetId="2">#REF!</definedName>
    <definedName name="DSTOPKWH" localSheetId="5">#REF!</definedName>
    <definedName name="DSTOPKWH" localSheetId="6">#REF!</definedName>
    <definedName name="DSTOPKWH" localSheetId="7">#REF!</definedName>
    <definedName name="DSTOPKWH">#REF!</definedName>
    <definedName name="DSTP1EC" localSheetId="1">#REF!</definedName>
    <definedName name="DSTP1EC" localSheetId="2">#REF!</definedName>
    <definedName name="DSTP1EC" localSheetId="5">#REF!</definedName>
    <definedName name="DSTP1EC" localSheetId="6">#REF!</definedName>
    <definedName name="DSTP1EC" localSheetId="7">#REF!</definedName>
    <definedName name="DSTP1EC">#REF!</definedName>
    <definedName name="DSTP2EC" localSheetId="1">#REF!</definedName>
    <definedName name="DSTP2EC" localSheetId="2">#REF!</definedName>
    <definedName name="DSTP2EC" localSheetId="5">#REF!</definedName>
    <definedName name="DSTP2EC" localSheetId="6">#REF!</definedName>
    <definedName name="DSTP2EC" localSheetId="7">#REF!</definedName>
    <definedName name="DSTP2EC">#REF!</definedName>
    <definedName name="DSTP3EC" localSheetId="1">#REF!</definedName>
    <definedName name="DSTP3EC" localSheetId="2">#REF!</definedName>
    <definedName name="DSTP3EC" localSheetId="5">#REF!</definedName>
    <definedName name="DSTP3EC" localSheetId="6">#REF!</definedName>
    <definedName name="DSTP3EC" localSheetId="7">#REF!</definedName>
    <definedName name="DSTP3EC">#REF!</definedName>
    <definedName name="DSTP4EC" localSheetId="1">#REF!</definedName>
    <definedName name="DSTP4EC" localSheetId="2">#REF!</definedName>
    <definedName name="DSTP4EC" localSheetId="5">#REF!</definedName>
    <definedName name="DSTP4EC" localSheetId="6">#REF!</definedName>
    <definedName name="DSTP4EC" localSheetId="7">#REF!</definedName>
    <definedName name="DSTP4EC">#REF!</definedName>
    <definedName name="DSTP5EC" localSheetId="1">#REF!</definedName>
    <definedName name="DSTP5EC" localSheetId="2">#REF!</definedName>
    <definedName name="DSTP5EC" localSheetId="5">#REF!</definedName>
    <definedName name="DSTP5EC" localSheetId="6">#REF!</definedName>
    <definedName name="DSTP5EC" localSheetId="7">#REF!</definedName>
    <definedName name="DSTP5EC">#REF!</definedName>
    <definedName name="DSTRCHG" localSheetId="1">#REF!</definedName>
    <definedName name="DSTRCHG" localSheetId="2">#REF!</definedName>
    <definedName name="DSTRCHG" localSheetId="5">#REF!</definedName>
    <definedName name="DSTRCHG" localSheetId="6">#REF!</definedName>
    <definedName name="DSTRCHG" localSheetId="7">#REF!</definedName>
    <definedName name="DSTRCHG">#REF!</definedName>
    <definedName name="DSTXOFKVA" localSheetId="1">#REF!</definedName>
    <definedName name="DSTXOFKVA" localSheetId="2">#REF!</definedName>
    <definedName name="DSTXOFKVA" localSheetId="5">#REF!</definedName>
    <definedName name="DSTXOFKVA" localSheetId="6">#REF!</definedName>
    <definedName name="DSTXOFKVA" localSheetId="7">#REF!</definedName>
    <definedName name="DSTXOFKVA">#REF!</definedName>
    <definedName name="DSTXOFKW" localSheetId="1">#REF!</definedName>
    <definedName name="DSTXOFKW" localSheetId="2">#REF!</definedName>
    <definedName name="DSTXOFKW" localSheetId="5">#REF!</definedName>
    <definedName name="DSTXOFKW" localSheetId="6">#REF!</definedName>
    <definedName name="DSTXOFKW" localSheetId="7">#REF!</definedName>
    <definedName name="DSTXOFKW">#REF!</definedName>
    <definedName name="EDRBASE" localSheetId="1">#REF!</definedName>
    <definedName name="EDRBASE" localSheetId="2">#REF!</definedName>
    <definedName name="EDRBASE" localSheetId="5">#REF!</definedName>
    <definedName name="EDRBASE" localSheetId="6">#REF!</definedName>
    <definedName name="EDRBASE" localSheetId="7">#REF!</definedName>
    <definedName name="EDRBASE">#REF!</definedName>
    <definedName name="EDRDATE" localSheetId="1">#REF!</definedName>
    <definedName name="EDRDATE" localSheetId="2">#REF!</definedName>
    <definedName name="EDRDATE" localSheetId="5">#REF!</definedName>
    <definedName name="EDRDATE" localSheetId="6">#REF!</definedName>
    <definedName name="EDRDATE" localSheetId="7">#REF!</definedName>
    <definedName name="EDRDATE">#REF!</definedName>
    <definedName name="EDRDSCNT" localSheetId="1">#REF!</definedName>
    <definedName name="EDRDSCNT" localSheetId="2">#REF!</definedName>
    <definedName name="EDRDSCNT" localSheetId="5">#REF!</definedName>
    <definedName name="EDRDSCNT" localSheetId="6">#REF!</definedName>
    <definedName name="EDRDSCNT" localSheetId="7">#REF!</definedName>
    <definedName name="EDRDSCNT">#REF!</definedName>
    <definedName name="EDRLVLPCT" localSheetId="1">#REF!</definedName>
    <definedName name="EDRLVLPCT" localSheetId="2">#REF!</definedName>
    <definedName name="EDRLVLPCT" localSheetId="5">#REF!</definedName>
    <definedName name="EDRLVLPCT" localSheetId="6">#REF!</definedName>
    <definedName name="EDRLVLPCT" localSheetId="7">#REF!</definedName>
    <definedName name="EDRLVLPCT">#REF!</definedName>
    <definedName name="EDRTYPE" localSheetId="1">#REF!</definedName>
    <definedName name="EDRTYPE" localSheetId="2">#REF!</definedName>
    <definedName name="EDRTYPE" localSheetId="5">#REF!</definedName>
    <definedName name="EDRTYPE" localSheetId="6">#REF!</definedName>
    <definedName name="EDRTYPE" localSheetId="7">#REF!</definedName>
    <definedName name="EDRTYPE">#REF!</definedName>
    <definedName name="EffDate" localSheetId="1">#REF!</definedName>
    <definedName name="EffDate" localSheetId="2">#REF!</definedName>
    <definedName name="EffDate" localSheetId="5">#REF!</definedName>
    <definedName name="EffDate" localSheetId="6">#REF!</definedName>
    <definedName name="EffDate" localSheetId="7">#REF!</definedName>
    <definedName name="EffDate">#REF!</definedName>
    <definedName name="ELKMCGN1" localSheetId="1">#REF!</definedName>
    <definedName name="ELKMCGN1" localSheetId="2">#REF!</definedName>
    <definedName name="ELKMCGN1" localSheetId="5">#REF!</definedName>
    <definedName name="ELKMCGN1" localSheetId="6">#REF!</definedName>
    <definedName name="ELKMCGN1" localSheetId="7">#REF!</definedName>
    <definedName name="ELKMCGN1">#REF!</definedName>
    <definedName name="ELKMCGN2" localSheetId="1">#REF!</definedName>
    <definedName name="ELKMCGN2" localSheetId="2">#REF!</definedName>
    <definedName name="ELKMCGN2" localSheetId="5">#REF!</definedName>
    <definedName name="ELKMCGN2" localSheetId="6">#REF!</definedName>
    <definedName name="ELKMCGN2" localSheetId="7">#REF!</definedName>
    <definedName name="ELKMCGN2">#REF!</definedName>
    <definedName name="ENDDTM" localSheetId="1">#REF!</definedName>
    <definedName name="ENDDTM" localSheetId="2">#REF!</definedName>
    <definedName name="ENDDTM" localSheetId="5">#REF!</definedName>
    <definedName name="ENDDTM" localSheetId="6">#REF!</definedName>
    <definedName name="ENDDTM" localSheetId="7">#REF!</definedName>
    <definedName name="ENDDTM">#REF!</definedName>
    <definedName name="ENDTIME" localSheetId="1">#REF!</definedName>
    <definedName name="ENDTIME" localSheetId="2">#REF!</definedName>
    <definedName name="ENDTIME" localSheetId="5">#REF!</definedName>
    <definedName name="ENDTIME" localSheetId="6">#REF!</definedName>
    <definedName name="ENDTIME" localSheetId="7">#REF!</definedName>
    <definedName name="ENDTIME">#REF!</definedName>
    <definedName name="EstExcessAmt" localSheetId="1">#REF!</definedName>
    <definedName name="EstExcessAmt" localSheetId="2">#REF!</definedName>
    <definedName name="EstExcessAmt" localSheetId="5">#REF!</definedName>
    <definedName name="EstExcessAmt" localSheetId="6">#REF!</definedName>
    <definedName name="EstExcessAmt" localSheetId="7">#REF!</definedName>
    <definedName name="EstExcessAmt">#REF!</definedName>
    <definedName name="EstGrTaxAmt" localSheetId="1">#REF!</definedName>
    <definedName name="EstGrTaxAmt" localSheetId="2">#REF!</definedName>
    <definedName name="EstGrTaxAmt" localSheetId="5">#REF!</definedName>
    <definedName name="EstGrTaxAmt" localSheetId="6">#REF!</definedName>
    <definedName name="EstGrTaxAmt" localSheetId="7">#REF!</definedName>
    <definedName name="EstGrTaxAmt">#REF!</definedName>
    <definedName name="EstKWHExcess" localSheetId="1">#REF!</definedName>
    <definedName name="EstKWHExcess" localSheetId="2">#REF!</definedName>
    <definedName name="EstKWHExcess" localSheetId="5">#REF!</definedName>
    <definedName name="EstKWHExcess" localSheetId="6">#REF!</definedName>
    <definedName name="EstKWHExcess" localSheetId="7">#REF!</definedName>
    <definedName name="EstKWHExcess">#REF!</definedName>
    <definedName name="EstKWHNotUsed" localSheetId="1">#REF!</definedName>
    <definedName name="EstKWHNotUsed" localSheetId="2">#REF!</definedName>
    <definedName name="EstKWHNotUsed" localSheetId="5">#REF!</definedName>
    <definedName name="EstKWHNotUsed" localSheetId="6">#REF!</definedName>
    <definedName name="EstKWHNotUsed" localSheetId="7">#REF!</definedName>
    <definedName name="EstKWHNotUsed">#REF!</definedName>
    <definedName name="EstKWHRes" localSheetId="1">#REF!</definedName>
    <definedName name="EstKWHRes" localSheetId="2">#REF!</definedName>
    <definedName name="EstKWHRes" localSheetId="5">#REF!</definedName>
    <definedName name="EstKWHRes" localSheetId="6">#REF!</definedName>
    <definedName name="EstKWHRes" localSheetId="7">#REF!</definedName>
    <definedName name="EstKWHRes">#REF!</definedName>
    <definedName name="EstKWHSubTot" localSheetId="1">#REF!</definedName>
    <definedName name="EstKWHSubTot" localSheetId="2">#REF!</definedName>
    <definedName name="EstKWHSubTot" localSheetId="5">#REF!</definedName>
    <definedName name="EstKWHSubTot" localSheetId="6">#REF!</definedName>
    <definedName name="EstKWHSubTot" localSheetId="7">#REF!</definedName>
    <definedName name="EstKWHSubTot">#REF!</definedName>
    <definedName name="EstKWHTot" localSheetId="1">#REF!</definedName>
    <definedName name="EstKWHTot" localSheetId="2">#REF!</definedName>
    <definedName name="EstKWHTot" localSheetId="5">#REF!</definedName>
    <definedName name="EstKWHTot" localSheetId="6">#REF!</definedName>
    <definedName name="EstKWHTot" localSheetId="7">#REF!</definedName>
    <definedName name="EstKWHTot">#REF!</definedName>
    <definedName name="EstNotUsedAmt" localSheetId="1">#REF!</definedName>
    <definedName name="EstNotUsedAmt" localSheetId="2">#REF!</definedName>
    <definedName name="EstNotUsedAmt" localSheetId="5">#REF!</definedName>
    <definedName name="EstNotUsedAmt" localSheetId="6">#REF!</definedName>
    <definedName name="EstNotUsedAmt" localSheetId="7">#REF!</definedName>
    <definedName name="EstNotUsedAmt">#REF!</definedName>
    <definedName name="EstResAmt" localSheetId="1">#REF!</definedName>
    <definedName name="EstResAmt" localSheetId="2">#REF!</definedName>
    <definedName name="EstResAmt" localSheetId="5">#REF!</definedName>
    <definedName name="EstResAmt" localSheetId="6">#REF!</definedName>
    <definedName name="EstResAmt" localSheetId="7">#REF!</definedName>
    <definedName name="EstResAmt">#REF!</definedName>
    <definedName name="EstSubTotAmt" localSheetId="1">#REF!</definedName>
    <definedName name="EstSubTotAmt" localSheetId="2">#REF!</definedName>
    <definedName name="EstSubTotAmt" localSheetId="5">#REF!</definedName>
    <definedName name="EstSubTotAmt" localSheetId="6">#REF!</definedName>
    <definedName name="EstSubTotAmt" localSheetId="7">#REF!</definedName>
    <definedName name="EstSubTotAmt">#REF!</definedName>
    <definedName name="EstTotAmt" localSheetId="1">#REF!</definedName>
    <definedName name="EstTotAmt" localSheetId="2">#REF!</definedName>
    <definedName name="EstTotAmt" localSheetId="5">#REF!</definedName>
    <definedName name="EstTotAmt" localSheetId="6">#REF!</definedName>
    <definedName name="EstTotAmt" localSheetId="7">#REF!</definedName>
    <definedName name="EstTotAmt">#REF!</definedName>
    <definedName name="EXCSKVACHG" localSheetId="1">#REF!</definedName>
    <definedName name="EXCSKVACHG" localSheetId="2">#REF!</definedName>
    <definedName name="EXCSKVACHG" localSheetId="5">#REF!</definedName>
    <definedName name="EXCSKVACHG" localSheetId="6">#REF!</definedName>
    <definedName name="EXCSKVACHG" localSheetId="7">#REF!</definedName>
    <definedName name="EXCSKVACHG">#REF!</definedName>
    <definedName name="EXCSKVADMND" localSheetId="1">#REF!</definedName>
    <definedName name="EXCSKVADMND" localSheetId="2">#REF!</definedName>
    <definedName name="EXCSKVADMND" localSheetId="5">#REF!</definedName>
    <definedName name="EXCSKVADMND" localSheetId="6">#REF!</definedName>
    <definedName name="EXCSKVADMND" localSheetId="7">#REF!</definedName>
    <definedName name="EXCSKVADMND">#REF!</definedName>
    <definedName name="EXCSKVAR" localSheetId="1">#REF!</definedName>
    <definedName name="EXCSKVAR" localSheetId="2">#REF!</definedName>
    <definedName name="EXCSKVAR" localSheetId="5">#REF!</definedName>
    <definedName name="EXCSKVAR" localSheetId="6">#REF!</definedName>
    <definedName name="EXCSKVAR" localSheetId="7">#REF!</definedName>
    <definedName name="EXCSKVAR">#REF!</definedName>
    <definedName name="FIRMKWH" localSheetId="1">#REF!</definedName>
    <definedName name="FIRMKWH" localSheetId="2">#REF!</definedName>
    <definedName name="FIRMKWH" localSheetId="5">#REF!</definedName>
    <definedName name="FIRMKWH" localSheetId="6">#REF!</definedName>
    <definedName name="FIRMKWH" localSheetId="7">#REF!</definedName>
    <definedName name="FIRMKWH">#REF!</definedName>
    <definedName name="FIRSTDAY" localSheetId="1">#REF!</definedName>
    <definedName name="FIRSTDAY" localSheetId="2">#REF!</definedName>
    <definedName name="FIRSTDAY" localSheetId="5">#REF!</definedName>
    <definedName name="FIRSTDAY" localSheetId="6">#REF!</definedName>
    <definedName name="FIRSTDAY" localSheetId="7">#REF!</definedName>
    <definedName name="FIRSTDAY">#REF!</definedName>
    <definedName name="FRMCPCT" localSheetId="1">#REF!</definedName>
    <definedName name="FRMCPCT" localSheetId="2">#REF!</definedName>
    <definedName name="FRMCPCT" localSheetId="5">#REF!</definedName>
    <definedName name="FRMCPCT" localSheetId="6">#REF!</definedName>
    <definedName name="FRMCPCT" localSheetId="7">#REF!</definedName>
    <definedName name="FRMCPCT">#REF!</definedName>
    <definedName name="FUELCHG" localSheetId="1">#REF!</definedName>
    <definedName name="FUELCHG" localSheetId="2">#REF!</definedName>
    <definedName name="FUELCHG" localSheetId="5">#REF!</definedName>
    <definedName name="FUELCHG" localSheetId="6">#REF!</definedName>
    <definedName name="FUELCHG" localSheetId="7">#REF!</definedName>
    <definedName name="FUELCHG">#REF!</definedName>
    <definedName name="FUELRATE" localSheetId="1">#REF!</definedName>
    <definedName name="FUELRATE" localSheetId="2">#REF!</definedName>
    <definedName name="FUELRATE" localSheetId="5">#REF!</definedName>
    <definedName name="FUELRATE" localSheetId="6">#REF!</definedName>
    <definedName name="FUELRATE" localSheetId="7">#REF!</definedName>
    <definedName name="FUELRATE">#REF!</definedName>
    <definedName name="GenBlkKwhChg1" localSheetId="1">#REF!</definedName>
    <definedName name="GenBlkKwhChg1" localSheetId="2">#REF!</definedName>
    <definedName name="GenBlkKwhChg1" localSheetId="5">#REF!</definedName>
    <definedName name="GenBlkKwhChg1" localSheetId="6">#REF!</definedName>
    <definedName name="GenBlkKwhChg1" localSheetId="7">#REF!</definedName>
    <definedName name="GenBlkKwhChg1">#REF!</definedName>
    <definedName name="GenBlkKwhChg2" localSheetId="1">#REF!</definedName>
    <definedName name="GenBlkKwhChg2" localSheetId="2">#REF!</definedName>
    <definedName name="GenBlkKwhChg2" localSheetId="5">#REF!</definedName>
    <definedName name="GenBlkKwhChg2" localSheetId="6">#REF!</definedName>
    <definedName name="GenBlkKwhChg2" localSheetId="7">#REF!</definedName>
    <definedName name="GenBlkKwhChg2">#REF!</definedName>
    <definedName name="GenBlkKwhChg3" localSheetId="1">#REF!</definedName>
    <definedName name="GenBlkKwhChg3" localSheetId="2">#REF!</definedName>
    <definedName name="GenBlkKwhChg3" localSheetId="5">#REF!</definedName>
    <definedName name="GenBlkKwhChg3" localSheetId="6">#REF!</definedName>
    <definedName name="GenBlkKwhChg3" localSheetId="7">#REF!</definedName>
    <definedName name="GenBlkKwhChg3">#REF!</definedName>
    <definedName name="GenBlkKwhChgT" localSheetId="1">#REF!</definedName>
    <definedName name="GenBlkKwhChgT" localSheetId="2">#REF!</definedName>
    <definedName name="GenBlkKwhChgT" localSheetId="5">#REF!</definedName>
    <definedName name="GenBlkKwhChgT" localSheetId="6">#REF!</definedName>
    <definedName name="GenBlkKwhChgT" localSheetId="7">#REF!</definedName>
    <definedName name="GenBlkKwhChgT">#REF!</definedName>
    <definedName name="GENCCHG" localSheetId="1">#REF!</definedName>
    <definedName name="GENCCHG" localSheetId="2">#REF!</definedName>
    <definedName name="GENCCHG" localSheetId="5">#REF!</definedName>
    <definedName name="GENCCHG" localSheetId="6">#REF!</definedName>
    <definedName name="GENCCHG" localSheetId="7">#REF!</definedName>
    <definedName name="GENCCHG">#REF!</definedName>
    <definedName name="GenCustChg" localSheetId="1">#REF!</definedName>
    <definedName name="GenCustChg" localSheetId="2">#REF!</definedName>
    <definedName name="GenCustChg" localSheetId="5">#REF!</definedName>
    <definedName name="GenCustChg" localSheetId="6">#REF!</definedName>
    <definedName name="GenCustChg" localSheetId="7">#REF!</definedName>
    <definedName name="GenCustChg">#REF!</definedName>
    <definedName name="GENDCHG1" localSheetId="1">#REF!</definedName>
    <definedName name="GENDCHG1" localSheetId="2">#REF!</definedName>
    <definedName name="GENDCHG1" localSheetId="5">#REF!</definedName>
    <definedName name="GENDCHG1" localSheetId="6">#REF!</definedName>
    <definedName name="GENDCHG1" localSheetId="7">#REF!</definedName>
    <definedName name="GENDCHG1">#REF!</definedName>
    <definedName name="GENDCHG2" localSheetId="1">#REF!</definedName>
    <definedName name="GENDCHG2" localSheetId="2">#REF!</definedName>
    <definedName name="GENDCHG2" localSheetId="5">#REF!</definedName>
    <definedName name="GENDCHG2" localSheetId="6">#REF!</definedName>
    <definedName name="GENDCHG2" localSheetId="7">#REF!</definedName>
    <definedName name="GENDCHG2">#REF!</definedName>
    <definedName name="GenDmdChg1" localSheetId="1">#REF!</definedName>
    <definedName name="GenDmdChg1" localSheetId="2">#REF!</definedName>
    <definedName name="GenDmdChg1" localSheetId="5">#REF!</definedName>
    <definedName name="GenDmdChg1" localSheetId="6">#REF!</definedName>
    <definedName name="GenDmdChg1" localSheetId="7">#REF!</definedName>
    <definedName name="GenDmdChg1">#REF!</definedName>
    <definedName name="GenDmdChg2" localSheetId="1">#REF!</definedName>
    <definedName name="GenDmdChg2" localSheetId="2">#REF!</definedName>
    <definedName name="GenDmdChg2" localSheetId="5">#REF!</definedName>
    <definedName name="GenDmdChg2" localSheetId="6">#REF!</definedName>
    <definedName name="GenDmdChg2" localSheetId="7">#REF!</definedName>
    <definedName name="GenDmdChg2">#REF!</definedName>
    <definedName name="GENECHG1" localSheetId="1">#REF!</definedName>
    <definedName name="GENECHG1" localSheetId="2">#REF!</definedName>
    <definedName name="GENECHG1" localSheetId="5">#REF!</definedName>
    <definedName name="GENECHG1" localSheetId="6">#REF!</definedName>
    <definedName name="GENECHG1" localSheetId="7">#REF!</definedName>
    <definedName name="GENECHG1">#REF!</definedName>
    <definedName name="GENECHGB1" localSheetId="1">#REF!</definedName>
    <definedName name="GENECHGB1" localSheetId="2">#REF!</definedName>
    <definedName name="GENECHGB1" localSheetId="5">#REF!</definedName>
    <definedName name="GENECHGB1" localSheetId="6">#REF!</definedName>
    <definedName name="GENECHGB1" localSheetId="7">#REF!</definedName>
    <definedName name="GENECHGB1">#REF!</definedName>
    <definedName name="GENECHGB2" localSheetId="1">#REF!</definedName>
    <definedName name="GENECHGB2" localSheetId="2">#REF!</definedName>
    <definedName name="GENECHGB2" localSheetId="5">#REF!</definedName>
    <definedName name="GENECHGB2" localSheetId="6">#REF!</definedName>
    <definedName name="GENECHGB2" localSheetId="7">#REF!</definedName>
    <definedName name="GENECHGB2">#REF!</definedName>
    <definedName name="GENECHGB3" localSheetId="1">#REF!</definedName>
    <definedName name="GENECHGB3" localSheetId="2">#REF!</definedName>
    <definedName name="GENECHGB3" localSheetId="5">#REF!</definedName>
    <definedName name="GENECHGB3" localSheetId="6">#REF!</definedName>
    <definedName name="GENECHGB3" localSheetId="7">#REF!</definedName>
    <definedName name="GENECHGB3">#REF!</definedName>
    <definedName name="GenMEChg" localSheetId="1">#REF!</definedName>
    <definedName name="GenMEChg" localSheetId="2">#REF!</definedName>
    <definedName name="GenMEChg" localSheetId="5">#REF!</definedName>
    <definedName name="GenMEChg" localSheetId="6">#REF!</definedName>
    <definedName name="GenMEChg" localSheetId="7">#REF!</definedName>
    <definedName name="GenMEChg">#REF!</definedName>
    <definedName name="GENMECHG1" localSheetId="1">#REF!</definedName>
    <definedName name="GENMECHG1" localSheetId="2">#REF!</definedName>
    <definedName name="GENMECHG1" localSheetId="5">#REF!</definedName>
    <definedName name="GENMECHG1" localSheetId="6">#REF!</definedName>
    <definedName name="GENMECHG1" localSheetId="7">#REF!</definedName>
    <definedName name="GENMECHG1">#REF!</definedName>
    <definedName name="GENMINDC" localSheetId="1">#REF!</definedName>
    <definedName name="GENMINDC" localSheetId="2">#REF!</definedName>
    <definedName name="GENMINDC" localSheetId="5">#REF!</definedName>
    <definedName name="GENMINDC" localSheetId="6">#REF!</definedName>
    <definedName name="GENMINDC" localSheetId="7">#REF!</definedName>
    <definedName name="GENMINDC">#REF!</definedName>
    <definedName name="GenMinDChg" localSheetId="1">#REF!</definedName>
    <definedName name="GenMinDChg" localSheetId="2">#REF!</definedName>
    <definedName name="GenMinDChg" localSheetId="5">#REF!</definedName>
    <definedName name="GenMinDChg" localSheetId="6">#REF!</definedName>
    <definedName name="GenMinDChg" localSheetId="7">#REF!</definedName>
    <definedName name="GenMinDChg">#REF!</definedName>
    <definedName name="GENMINEC" localSheetId="1">#REF!</definedName>
    <definedName name="GENMINEC" localSheetId="2">#REF!</definedName>
    <definedName name="GENMINEC" localSheetId="5">#REF!</definedName>
    <definedName name="GENMINEC" localSheetId="6">#REF!</definedName>
    <definedName name="GENMINEC" localSheetId="7">#REF!</definedName>
    <definedName name="GENMINEC">#REF!</definedName>
    <definedName name="GenMinEChg" localSheetId="1">#REF!</definedName>
    <definedName name="GenMinEChg" localSheetId="2">#REF!</definedName>
    <definedName name="GenMinEChg" localSheetId="5">#REF!</definedName>
    <definedName name="GenMinEChg" localSheetId="6">#REF!</definedName>
    <definedName name="GenMinEChg" localSheetId="7">#REF!</definedName>
    <definedName name="GenMinEChg">#REF!</definedName>
    <definedName name="GenOffPkKwh" localSheetId="1">#REF!</definedName>
    <definedName name="GenOffPkKwh" localSheetId="2">#REF!</definedName>
    <definedName name="GenOffPkKwh" localSheetId="5">#REF!</definedName>
    <definedName name="GenOffPkKwh" localSheetId="6">#REF!</definedName>
    <definedName name="GenOffPkKwh" localSheetId="7">#REF!</definedName>
    <definedName name="GenOffPkKwh">#REF!</definedName>
    <definedName name="GENOFKWH" localSheetId="1">#REF!</definedName>
    <definedName name="GENOFKWH" localSheetId="2">#REF!</definedName>
    <definedName name="GENOFKWH" localSheetId="5">#REF!</definedName>
    <definedName name="GENOFKWH" localSheetId="6">#REF!</definedName>
    <definedName name="GENOFKWH" localSheetId="7">#REF!</definedName>
    <definedName name="GENOFKWH">#REF!</definedName>
    <definedName name="GenOnPkKwh" localSheetId="1">#REF!</definedName>
    <definedName name="GenOnPkKwh" localSheetId="2">#REF!</definedName>
    <definedName name="GenOnPkKwh" localSheetId="5">#REF!</definedName>
    <definedName name="GenOnPkKwh" localSheetId="6">#REF!</definedName>
    <definedName name="GenOnPkKwh" localSheetId="7">#REF!</definedName>
    <definedName name="GenOnPkKwh">#REF!</definedName>
    <definedName name="GENOPKWH" localSheetId="1">#REF!</definedName>
    <definedName name="GENOPKWH" localSheetId="2">#REF!</definedName>
    <definedName name="GENOPKWH" localSheetId="5">#REF!</definedName>
    <definedName name="GENOPKWH" localSheetId="6">#REF!</definedName>
    <definedName name="GENOPKWH" localSheetId="7">#REF!</definedName>
    <definedName name="GENOPKWH">#REF!</definedName>
    <definedName name="GENP1EC" localSheetId="1">#REF!</definedName>
    <definedName name="GENP1EC" localSheetId="2">#REF!</definedName>
    <definedName name="GENP1EC" localSheetId="5">#REF!</definedName>
    <definedName name="GENP1EC" localSheetId="6">#REF!</definedName>
    <definedName name="GENP1EC" localSheetId="7">#REF!</definedName>
    <definedName name="GENP1EC">#REF!</definedName>
    <definedName name="GENP2EC" localSheetId="1">#REF!</definedName>
    <definedName name="GENP2EC" localSheetId="2">#REF!</definedName>
    <definedName name="GENP2EC" localSheetId="5">#REF!</definedName>
    <definedName name="GENP2EC" localSheetId="6">#REF!</definedName>
    <definedName name="GENP2EC" localSheetId="7">#REF!</definedName>
    <definedName name="GENP2EC">#REF!</definedName>
    <definedName name="GENP3EC" localSheetId="1">#REF!</definedName>
    <definedName name="GENP3EC" localSheetId="2">#REF!</definedName>
    <definedName name="GENP3EC" localSheetId="5">#REF!</definedName>
    <definedName name="GENP3EC" localSheetId="6">#REF!</definedName>
    <definedName name="GENP3EC" localSheetId="7">#REF!</definedName>
    <definedName name="GENP3EC">#REF!</definedName>
    <definedName name="GENP4EC" localSheetId="1">#REF!</definedName>
    <definedName name="GENP4EC" localSheetId="2">#REF!</definedName>
    <definedName name="GENP4EC" localSheetId="5">#REF!</definedName>
    <definedName name="GENP4EC" localSheetId="6">#REF!</definedName>
    <definedName name="GENP4EC" localSheetId="7">#REF!</definedName>
    <definedName name="GENP4EC">#REF!</definedName>
    <definedName name="GENP5EC" localSheetId="1">#REF!</definedName>
    <definedName name="GENP5EC" localSheetId="2">#REF!</definedName>
    <definedName name="GENP5EC" localSheetId="5">#REF!</definedName>
    <definedName name="GENP5EC" localSheetId="6">#REF!</definedName>
    <definedName name="GENP5EC" localSheetId="7">#REF!</definedName>
    <definedName name="GENP5EC">#REF!</definedName>
    <definedName name="GenPL1Chg" localSheetId="1">#REF!</definedName>
    <definedName name="GenPL1Chg" localSheetId="2">#REF!</definedName>
    <definedName name="GenPL1Chg" localSheetId="5">#REF!</definedName>
    <definedName name="GenPL1Chg" localSheetId="6">#REF!</definedName>
    <definedName name="GenPL1Chg" localSheetId="7">#REF!</definedName>
    <definedName name="GenPL1Chg">#REF!</definedName>
    <definedName name="GenPL2Chg" localSheetId="1">#REF!</definedName>
    <definedName name="GenPL2Chg" localSheetId="2">#REF!</definedName>
    <definedName name="GenPL2Chg" localSheetId="5">#REF!</definedName>
    <definedName name="GenPL2Chg" localSheetId="6">#REF!</definedName>
    <definedName name="GenPL2Chg" localSheetId="7">#REF!</definedName>
    <definedName name="GenPL2Chg">#REF!</definedName>
    <definedName name="GenPL3Chg" localSheetId="1">#REF!</definedName>
    <definedName name="GenPL3Chg" localSheetId="2">#REF!</definedName>
    <definedName name="GenPL3Chg" localSheetId="5">#REF!</definedName>
    <definedName name="GenPL3Chg" localSheetId="6">#REF!</definedName>
    <definedName name="GenPL3Chg" localSheetId="7">#REF!</definedName>
    <definedName name="GenPL3Chg">#REF!</definedName>
    <definedName name="GenPL4Chg" localSheetId="1">#REF!</definedName>
    <definedName name="GenPL4Chg" localSheetId="2">#REF!</definedName>
    <definedName name="GenPL4Chg" localSheetId="5">#REF!</definedName>
    <definedName name="GenPL4Chg" localSheetId="6">#REF!</definedName>
    <definedName name="GenPL4Chg" localSheetId="7">#REF!</definedName>
    <definedName name="GenPL4Chg">#REF!</definedName>
    <definedName name="GenPL5Chg" localSheetId="1">#REF!</definedName>
    <definedName name="GenPL5Chg" localSheetId="2">#REF!</definedName>
    <definedName name="GenPL5Chg" localSheetId="5">#REF!</definedName>
    <definedName name="GenPL5Chg" localSheetId="6">#REF!</definedName>
    <definedName name="GenPL5Chg" localSheetId="7">#REF!</definedName>
    <definedName name="GenPL5Chg">#REF!</definedName>
    <definedName name="GENRCHG" localSheetId="1">#REF!</definedName>
    <definedName name="GENRCHG" localSheetId="2">#REF!</definedName>
    <definedName name="GENRCHG" localSheetId="5">#REF!</definedName>
    <definedName name="GENRCHG" localSheetId="6">#REF!</definedName>
    <definedName name="GENRCHG" localSheetId="7">#REF!</definedName>
    <definedName name="GENRCHG">#REF!</definedName>
    <definedName name="GenReactiveChg" localSheetId="1">#REF!</definedName>
    <definedName name="GenReactiveChg" localSheetId="2">#REF!</definedName>
    <definedName name="GenReactiveChg" localSheetId="5">#REF!</definedName>
    <definedName name="GenReactiveChg" localSheetId="6">#REF!</definedName>
    <definedName name="GenReactiveChg" localSheetId="7">#REF!</definedName>
    <definedName name="GenReactiveChg">#REF!</definedName>
    <definedName name="GENXOFKVA" localSheetId="1">#REF!</definedName>
    <definedName name="GENXOFKVA" localSheetId="2">#REF!</definedName>
    <definedName name="GENXOFKVA" localSheetId="5">#REF!</definedName>
    <definedName name="GENXOFKVA" localSheetId="6">#REF!</definedName>
    <definedName name="GENXOFKVA" localSheetId="7">#REF!</definedName>
    <definedName name="GENXOFKVA">#REF!</definedName>
    <definedName name="GENXOFKW" localSheetId="1">#REF!</definedName>
    <definedName name="GENXOFKW" localSheetId="2">#REF!</definedName>
    <definedName name="GENXOFKW" localSheetId="5">#REF!</definedName>
    <definedName name="GENXOFKW" localSheetId="6">#REF!</definedName>
    <definedName name="GENXOFKW" localSheetId="7">#REF!</definedName>
    <definedName name="GENXOFKW">#REF!</definedName>
    <definedName name="GenXOfpKvaChg" localSheetId="1">#REF!</definedName>
    <definedName name="GenXOfpKvaChg" localSheetId="2">#REF!</definedName>
    <definedName name="GenXOfpKvaChg" localSheetId="5">#REF!</definedName>
    <definedName name="GenXOfpKvaChg" localSheetId="6">#REF!</definedName>
    <definedName name="GenXOfpKvaChg" localSheetId="7">#REF!</definedName>
    <definedName name="GenXOfpKvaChg">#REF!</definedName>
    <definedName name="GenXOfpKwChg" localSheetId="1">#REF!</definedName>
    <definedName name="GenXOfpKwChg" localSheetId="2">#REF!</definedName>
    <definedName name="GenXOfpKwChg" localSheetId="5">#REF!</definedName>
    <definedName name="GenXOfpKwChg" localSheetId="6">#REF!</definedName>
    <definedName name="GenXOfpKwChg" localSheetId="7">#REF!</definedName>
    <definedName name="GenXOfpKwChg">#REF!</definedName>
    <definedName name="GIRPCCHG" localSheetId="1">#REF!</definedName>
    <definedName name="GIRPCCHG" localSheetId="2">#REF!</definedName>
    <definedName name="GIRPCCHG" localSheetId="5">#REF!</definedName>
    <definedName name="GIRPCCHG" localSheetId="6">#REF!</definedName>
    <definedName name="GIRPCCHG" localSheetId="7">#REF!</definedName>
    <definedName name="GIRPCCHG">#REF!</definedName>
    <definedName name="GIRPDCHG1" localSheetId="1">#REF!</definedName>
    <definedName name="GIRPDCHG1" localSheetId="2">#REF!</definedName>
    <definedName name="GIRPDCHG1" localSheetId="5">#REF!</definedName>
    <definedName name="GIRPDCHG1" localSheetId="6">#REF!</definedName>
    <definedName name="GIRPDCHG1" localSheetId="7">#REF!</definedName>
    <definedName name="GIRPDCHG1">#REF!</definedName>
    <definedName name="GIRPDCHG2" localSheetId="1">#REF!</definedName>
    <definedName name="GIRPDCHG2" localSheetId="2">#REF!</definedName>
    <definedName name="GIRPDCHG2" localSheetId="5">#REF!</definedName>
    <definedName name="GIRPDCHG2" localSheetId="6">#REF!</definedName>
    <definedName name="GIRPDCHG2" localSheetId="7">#REF!</definedName>
    <definedName name="GIRPDCHG2">#REF!</definedName>
    <definedName name="GIRPECHG1" localSheetId="1">#REF!</definedName>
    <definedName name="GIRPECHG1" localSheetId="2">#REF!</definedName>
    <definedName name="GIRPECHG1" localSheetId="5">#REF!</definedName>
    <definedName name="GIRPECHG1" localSheetId="6">#REF!</definedName>
    <definedName name="GIRPECHG1" localSheetId="7">#REF!</definedName>
    <definedName name="GIRPECHG1">#REF!</definedName>
    <definedName name="GIRPECHGB1" localSheetId="1">#REF!</definedName>
    <definedName name="GIRPECHGB1" localSheetId="2">#REF!</definedName>
    <definedName name="GIRPECHGB1" localSheetId="5">#REF!</definedName>
    <definedName name="GIRPECHGB1" localSheetId="6">#REF!</definedName>
    <definedName name="GIRPECHGB1" localSheetId="7">#REF!</definedName>
    <definedName name="GIRPECHGB1">#REF!</definedName>
    <definedName name="GIRPECHGB2" localSheetId="1">#REF!</definedName>
    <definedName name="GIRPECHGB2" localSheetId="2">#REF!</definedName>
    <definedName name="GIRPECHGB2" localSheetId="5">#REF!</definedName>
    <definedName name="GIRPECHGB2" localSheetId="6">#REF!</definedName>
    <definedName name="GIRPECHGB2" localSheetId="7">#REF!</definedName>
    <definedName name="GIRPECHGB2">#REF!</definedName>
    <definedName name="GIRPECHGB3" localSheetId="1">#REF!</definedName>
    <definedName name="GIRPECHGB3" localSheetId="2">#REF!</definedName>
    <definedName name="GIRPECHGB3" localSheetId="5">#REF!</definedName>
    <definedName name="GIRPECHGB3" localSheetId="6">#REF!</definedName>
    <definedName name="GIRPECHGB3" localSheetId="7">#REF!</definedName>
    <definedName name="GIRPECHGB3">#REF!</definedName>
    <definedName name="GIRPMECHG1" localSheetId="1">#REF!</definedName>
    <definedName name="GIRPMECHG1" localSheetId="2">#REF!</definedName>
    <definedName name="GIRPMECHG1" localSheetId="5">#REF!</definedName>
    <definedName name="GIRPMECHG1" localSheetId="6">#REF!</definedName>
    <definedName name="GIRPMECHG1" localSheetId="7">#REF!</definedName>
    <definedName name="GIRPMECHG1">#REF!</definedName>
    <definedName name="GIRPMINDC" localSheetId="1">#REF!</definedName>
    <definedName name="GIRPMINDC" localSheetId="2">#REF!</definedName>
    <definedName name="GIRPMINDC" localSheetId="5">#REF!</definedName>
    <definedName name="GIRPMINDC" localSheetId="6">#REF!</definedName>
    <definedName name="GIRPMINDC" localSheetId="7">#REF!</definedName>
    <definedName name="GIRPMINDC">#REF!</definedName>
    <definedName name="GIRPMINEC" localSheetId="1">#REF!</definedName>
    <definedName name="GIRPMINEC" localSheetId="2">#REF!</definedName>
    <definedName name="GIRPMINEC" localSheetId="5">#REF!</definedName>
    <definedName name="GIRPMINEC" localSheetId="6">#REF!</definedName>
    <definedName name="GIRPMINEC" localSheetId="7">#REF!</definedName>
    <definedName name="GIRPMINEC">#REF!</definedName>
    <definedName name="GIRPOFKVA" localSheetId="1">#REF!</definedName>
    <definedName name="GIRPOFKVA" localSheetId="2">#REF!</definedName>
    <definedName name="GIRPOFKVA" localSheetId="5">#REF!</definedName>
    <definedName name="GIRPOFKVA" localSheetId="6">#REF!</definedName>
    <definedName name="GIRPOFKVA" localSheetId="7">#REF!</definedName>
    <definedName name="GIRPOFKVA">#REF!</definedName>
    <definedName name="GIRPOFKW" localSheetId="1">#REF!</definedName>
    <definedName name="GIRPOFKW" localSheetId="2">#REF!</definedName>
    <definedName name="GIRPOFKW" localSheetId="5">#REF!</definedName>
    <definedName name="GIRPOFKW" localSheetId="6">#REF!</definedName>
    <definedName name="GIRPOFKW" localSheetId="7">#REF!</definedName>
    <definedName name="GIRPOFKW">#REF!</definedName>
    <definedName name="GIRPOFKWH" localSheetId="1">#REF!</definedName>
    <definedName name="GIRPOFKWH" localSheetId="2">#REF!</definedName>
    <definedName name="GIRPOFKWH" localSheetId="5">#REF!</definedName>
    <definedName name="GIRPOFKWH" localSheetId="6">#REF!</definedName>
    <definedName name="GIRPOFKWH" localSheetId="7">#REF!</definedName>
    <definedName name="GIRPOFKWH">#REF!</definedName>
    <definedName name="GIRPOPKWH" localSheetId="1">#REF!</definedName>
    <definedName name="GIRPOPKWH" localSheetId="2">#REF!</definedName>
    <definedName name="GIRPOPKWH" localSheetId="5">#REF!</definedName>
    <definedName name="GIRPOPKWH" localSheetId="6">#REF!</definedName>
    <definedName name="GIRPOPKWH" localSheetId="7">#REF!</definedName>
    <definedName name="GIRPOPKWH">#REF!</definedName>
    <definedName name="GIRPP1EC" localSheetId="1">#REF!</definedName>
    <definedName name="GIRPP1EC" localSheetId="2">#REF!</definedName>
    <definedName name="GIRPP1EC" localSheetId="5">#REF!</definedName>
    <definedName name="GIRPP1EC" localSheetId="6">#REF!</definedName>
    <definedName name="GIRPP1EC" localSheetId="7">#REF!</definedName>
    <definedName name="GIRPP1EC">#REF!</definedName>
    <definedName name="GIRPP2EC" localSheetId="1">#REF!</definedName>
    <definedName name="GIRPP2EC" localSheetId="2">#REF!</definedName>
    <definedName name="GIRPP2EC" localSheetId="5">#REF!</definedName>
    <definedName name="GIRPP2EC" localSheetId="6">#REF!</definedName>
    <definedName name="GIRPP2EC" localSheetId="7">#REF!</definedName>
    <definedName name="GIRPP2EC">#REF!</definedName>
    <definedName name="GIRPP3EC" localSheetId="1">#REF!</definedName>
    <definedName name="GIRPP3EC" localSheetId="2">#REF!</definedName>
    <definedName name="GIRPP3EC" localSheetId="5">#REF!</definedName>
    <definedName name="GIRPP3EC" localSheetId="6">#REF!</definedName>
    <definedName name="GIRPP3EC" localSheetId="7">#REF!</definedName>
    <definedName name="GIRPP3EC">#REF!</definedName>
    <definedName name="GIRPP4EC" localSheetId="1">#REF!</definedName>
    <definedName name="GIRPP4EC" localSheetId="2">#REF!</definedName>
    <definedName name="GIRPP4EC" localSheetId="5">#REF!</definedName>
    <definedName name="GIRPP4EC" localSheetId="6">#REF!</definedName>
    <definedName name="GIRPP4EC" localSheetId="7">#REF!</definedName>
    <definedName name="GIRPP4EC">#REF!</definedName>
    <definedName name="GIRPP5EC" localSheetId="1">#REF!</definedName>
    <definedName name="GIRPP5EC" localSheetId="2">#REF!</definedName>
    <definedName name="GIRPP5EC" localSheetId="5">#REF!</definedName>
    <definedName name="GIRPP5EC" localSheetId="6">#REF!</definedName>
    <definedName name="GIRPP5EC" localSheetId="7">#REF!</definedName>
    <definedName name="GIRPP5EC">#REF!</definedName>
    <definedName name="GIRPRCHG" localSheetId="1">#REF!</definedName>
    <definedName name="GIRPRCHG" localSheetId="2">#REF!</definedName>
    <definedName name="GIRPRCHG" localSheetId="5">#REF!</definedName>
    <definedName name="GIRPRCHG" localSheetId="6">#REF!</definedName>
    <definedName name="GIRPRCHG" localSheetId="7">#REF!</definedName>
    <definedName name="GIRPRCHG">#REF!</definedName>
    <definedName name="HEADA" localSheetId="3">'WS B - 282-283 ADIT'!$A$1:$D$14</definedName>
    <definedName name="HEADA" localSheetId="7">#REF!</definedName>
    <definedName name="HEADA">#REF!</definedName>
    <definedName name="HEADB" localSheetId="4">'WS B - 190 ADIT'!$A$1:$D$14</definedName>
    <definedName name="HEADB" localSheetId="7">#REF!</definedName>
    <definedName name="HEADB">#REF!</definedName>
    <definedName name="HEADC" localSheetId="7">#REF!</definedName>
    <definedName name="HEADC">#REF!</definedName>
    <definedName name="HEADD" localSheetId="7">#REF!</definedName>
    <definedName name="HEADD">#REF!</definedName>
    <definedName name="HIPREKW" localSheetId="1">#REF!</definedName>
    <definedName name="HIPREKW" localSheetId="2">#REF!</definedName>
    <definedName name="HIPREKW" localSheetId="5">#REF!</definedName>
    <definedName name="HIPREKW" localSheetId="6">#REF!</definedName>
    <definedName name="HIPREKW" localSheetId="7">#REF!</definedName>
    <definedName name="HIPREKW">#REF!</definedName>
    <definedName name="HRCRDKW" localSheetId="1">#REF!</definedName>
    <definedName name="HRCRDKW" localSheetId="2">#REF!</definedName>
    <definedName name="HRCRDKW" localSheetId="5">#REF!</definedName>
    <definedName name="HRCRDKW" localSheetId="6">#REF!</definedName>
    <definedName name="HRCRDKW" localSheetId="7">#REF!</definedName>
    <definedName name="HRCRDKW">#REF!</definedName>
    <definedName name="HRCRDKWDT" localSheetId="1">#REF!</definedName>
    <definedName name="HRCRDKWDT" localSheetId="2">#REF!</definedName>
    <definedName name="HRCRDKWDT" localSheetId="5">#REF!</definedName>
    <definedName name="HRCRDKWDT" localSheetId="6">#REF!</definedName>
    <definedName name="HRCRDKWDT" localSheetId="7">#REF!</definedName>
    <definedName name="HRCRDKWDT">#REF!</definedName>
    <definedName name="HRCRDKWTM" localSheetId="1">#REF!</definedName>
    <definedName name="HRCRDKWTM" localSheetId="2">#REF!</definedName>
    <definedName name="HRCRDKWTM" localSheetId="5">#REF!</definedName>
    <definedName name="HRCRDKWTM" localSheetId="6">#REF!</definedName>
    <definedName name="HRCRDKWTM" localSheetId="7">#REF!</definedName>
    <definedName name="HRCRDKWTM">#REF!</definedName>
    <definedName name="HROFPKDT" localSheetId="1">#REF!</definedName>
    <definedName name="HROFPKDT" localSheetId="2">#REF!</definedName>
    <definedName name="HROFPKDT" localSheetId="5">#REF!</definedName>
    <definedName name="HROFPKDT" localSheetId="6">#REF!</definedName>
    <definedName name="HROFPKDT" localSheetId="7">#REF!</definedName>
    <definedName name="HROFPKDT">#REF!</definedName>
    <definedName name="HROFPKKW" localSheetId="1">#REF!</definedName>
    <definedName name="HROFPKKW" localSheetId="2">#REF!</definedName>
    <definedName name="HROFPKKW" localSheetId="5">#REF!</definedName>
    <definedName name="HROFPKKW" localSheetId="6">#REF!</definedName>
    <definedName name="HROFPKKW" localSheetId="7">#REF!</definedName>
    <definedName name="HROFPKKW">#REF!</definedName>
    <definedName name="HROFPKTM" localSheetId="1">#REF!</definedName>
    <definedName name="HROFPKTM" localSheetId="2">#REF!</definedName>
    <definedName name="HROFPKTM" localSheetId="5">#REF!</definedName>
    <definedName name="HROFPKTM" localSheetId="6">#REF!</definedName>
    <definedName name="HROFPKTM" localSheetId="7">#REF!</definedName>
    <definedName name="HROFPKTM">#REF!</definedName>
    <definedName name="HRONPKDT" localSheetId="1">#REF!</definedName>
    <definedName name="HRONPKDT" localSheetId="2">#REF!</definedName>
    <definedName name="HRONPKDT" localSheetId="5">#REF!</definedName>
    <definedName name="HRONPKDT" localSheetId="6">#REF!</definedName>
    <definedName name="HRONPKDT" localSheetId="7">#REF!</definedName>
    <definedName name="HRONPKDT">#REF!</definedName>
    <definedName name="HRONPKKW" localSheetId="1">#REF!</definedName>
    <definedName name="HRONPKKW" localSheetId="2">#REF!</definedName>
    <definedName name="HRONPKKW" localSheetId="5">#REF!</definedName>
    <definedName name="HRONPKKW" localSheetId="6">#REF!</definedName>
    <definedName name="HRONPKKW" localSheetId="7">#REF!</definedName>
    <definedName name="HRONPKKW">#REF!</definedName>
    <definedName name="HRONPKTM" localSheetId="1">#REF!</definedName>
    <definedName name="HRONPKTM" localSheetId="2">#REF!</definedName>
    <definedName name="HRONPKTM" localSheetId="5">#REF!</definedName>
    <definedName name="HRONPKTM" localSheetId="6">#REF!</definedName>
    <definedName name="HRONPKTM" localSheetId="7">#REF!</definedName>
    <definedName name="HRONPKTM">#REF!</definedName>
    <definedName name="IM_Allocators" localSheetId="1">[2]TCOS!#REF!</definedName>
    <definedName name="IM_Allocators" localSheetId="2">[3]TCOS!#REF!</definedName>
    <definedName name="IM_Allocators" localSheetId="5">[3]TCOS!#REF!</definedName>
    <definedName name="IM_Allocators" localSheetId="6">[4]TCOS!#REF!</definedName>
    <definedName name="IM_Allocators" localSheetId="7">[3]TCOS!#REF!</definedName>
    <definedName name="IM_Allocators">[5]TCOS!#REF!</definedName>
    <definedName name="IMCO" localSheetId="1">#REF!</definedName>
    <definedName name="IMCO" localSheetId="2">#REF!</definedName>
    <definedName name="IMCO" localSheetId="5">#REF!</definedName>
    <definedName name="IMCO" localSheetId="6">#REF!</definedName>
    <definedName name="IMCO" localSheetId="7">#REF!</definedName>
    <definedName name="IMCO">#REF!</definedName>
    <definedName name="InterruptCapacity" localSheetId="1">#REF!</definedName>
    <definedName name="InterruptCapacity" localSheetId="2">#REF!</definedName>
    <definedName name="InterruptCapacity" localSheetId="5">#REF!</definedName>
    <definedName name="InterruptCapacity" localSheetId="6">#REF!</definedName>
    <definedName name="InterruptCapacity" localSheetId="7">#REF!</definedName>
    <definedName name="InterruptCapacity">#REF!</definedName>
    <definedName name="InterruptOfpCapacity" localSheetId="1">#REF!</definedName>
    <definedName name="InterruptOfpCapacity" localSheetId="2">#REF!</definedName>
    <definedName name="InterruptOfpCapacity" localSheetId="5">#REF!</definedName>
    <definedName name="InterruptOfpCapacity" localSheetId="6">#REF!</definedName>
    <definedName name="InterruptOfpCapacity" localSheetId="7">#REF!</definedName>
    <definedName name="InterruptOfpCapacity">#REF!</definedName>
    <definedName name="InterruptType" localSheetId="1">#REF!</definedName>
    <definedName name="InterruptType" localSheetId="2">#REF!</definedName>
    <definedName name="InterruptType" localSheetId="5">#REF!</definedName>
    <definedName name="InterruptType" localSheetId="6">#REF!</definedName>
    <definedName name="InterruptType" localSheetId="7">#REF!</definedName>
    <definedName name="InterruptType">#REF!</definedName>
    <definedName name="INTRPBLCAP" localSheetId="1">#REF!</definedName>
    <definedName name="INTRPBLCAP" localSheetId="2">#REF!</definedName>
    <definedName name="INTRPBLCAP" localSheetId="5">#REF!</definedName>
    <definedName name="INTRPBLCAP" localSheetId="6">#REF!</definedName>
    <definedName name="INTRPBLCAP" localSheetId="7">#REF!</definedName>
    <definedName name="INTRPBLCAP">#REF!</definedName>
    <definedName name="Invdetails" localSheetId="1">#REF!</definedName>
    <definedName name="Invdetails" localSheetId="2">#REF!</definedName>
    <definedName name="Invdetails" localSheetId="5">#REF!</definedName>
    <definedName name="Invdetails" localSheetId="6">#REF!</definedName>
    <definedName name="Invdetails" localSheetId="7">#REF!</definedName>
    <definedName name="Invdetails">#REF!</definedName>
    <definedName name="KWCHG" localSheetId="1">#REF!</definedName>
    <definedName name="KWCHG" localSheetId="2">#REF!</definedName>
    <definedName name="KWCHG" localSheetId="5">#REF!</definedName>
    <definedName name="KWCHG" localSheetId="6">#REF!</definedName>
    <definedName name="KWCHG" localSheetId="7">#REF!</definedName>
    <definedName name="KWCHG">#REF!</definedName>
    <definedName name="KWH1NOCMM" localSheetId="1">#REF!</definedName>
    <definedName name="KWH1NOCMM" localSheetId="2">#REF!</definedName>
    <definedName name="KWH1NOCMM" localSheetId="5">#REF!</definedName>
    <definedName name="KWH1NOCMM" localSheetId="6">#REF!</definedName>
    <definedName name="KWH1NOCMM" localSheetId="7">#REF!</definedName>
    <definedName name="KWH1NOCMM">#REF!</definedName>
    <definedName name="KWH3NOCMM" localSheetId="1">#REF!</definedName>
    <definedName name="KWH3NOCMM" localSheetId="2">#REF!</definedName>
    <definedName name="KWH3NOCMM" localSheetId="5">#REF!</definedName>
    <definedName name="KWH3NOCMM" localSheetId="6">#REF!</definedName>
    <definedName name="KWH3NOCMM" localSheetId="7">#REF!</definedName>
    <definedName name="KWH3NOCMM">#REF!</definedName>
    <definedName name="KWHCHG" localSheetId="1">#REF!</definedName>
    <definedName name="KWHCHG" localSheetId="2">#REF!</definedName>
    <definedName name="KWHCHG" localSheetId="5">#REF!</definedName>
    <definedName name="KWHCHG" localSheetId="6">#REF!</definedName>
    <definedName name="KWHCHG" localSheetId="7">#REF!</definedName>
    <definedName name="KWHCHG">#REF!</definedName>
    <definedName name="LASTDAY" localSheetId="1">#REF!</definedName>
    <definedName name="LASTDAY" localSheetId="2">#REF!</definedName>
    <definedName name="LASTDAY" localSheetId="5">#REF!</definedName>
    <definedName name="LASTDAY" localSheetId="6">#REF!</definedName>
    <definedName name="LASTDAY" localSheetId="7">#REF!</definedName>
    <definedName name="LASTDAY">#REF!</definedName>
    <definedName name="LASTFUEL" localSheetId="1">#REF!</definedName>
    <definedName name="LASTFUEL" localSheetId="2">#REF!</definedName>
    <definedName name="LASTFUEL" localSheetId="5">#REF!</definedName>
    <definedName name="LASTFUEL" localSheetId="6">#REF!</definedName>
    <definedName name="LASTFUEL" localSheetId="7">#REF!</definedName>
    <definedName name="LASTFUEL">#REF!</definedName>
    <definedName name="LASTMSRR" localSheetId="1">#REF!</definedName>
    <definedName name="LASTMSRR" localSheetId="2">#REF!</definedName>
    <definedName name="LASTMSRR" localSheetId="5">#REF!</definedName>
    <definedName name="LASTMSRR" localSheetId="6">#REF!</definedName>
    <definedName name="LASTMSRR" localSheetId="7">#REF!</definedName>
    <definedName name="LASTMSRR">#REF!</definedName>
    <definedName name="LASTPFCC" localSheetId="1">#REF!</definedName>
    <definedName name="LASTPFCC" localSheetId="2">#REF!</definedName>
    <definedName name="LASTPFCC" localSheetId="5">#REF!</definedName>
    <definedName name="LASTPFCC" localSheetId="6">#REF!</definedName>
    <definedName name="LASTPFCC" localSheetId="7">#REF!</definedName>
    <definedName name="LASTPFCC">#REF!</definedName>
    <definedName name="LDFCTR" localSheetId="1">#REF!</definedName>
    <definedName name="LDFCTR" localSheetId="2">#REF!</definedName>
    <definedName name="LDFCTR" localSheetId="5">#REF!</definedName>
    <definedName name="LDFCTR" localSheetId="6">#REF!</definedName>
    <definedName name="LDFCTR" localSheetId="7">#REF!</definedName>
    <definedName name="LDFCTR">#REF!</definedName>
    <definedName name="LRCREDIT" localSheetId="1">#REF!</definedName>
    <definedName name="LRCREDIT" localSheetId="2">#REF!</definedName>
    <definedName name="LRCREDIT" localSheetId="5">#REF!</definedName>
    <definedName name="LRCREDIT" localSheetId="6">#REF!</definedName>
    <definedName name="LRCREDIT" localSheetId="7">#REF!</definedName>
    <definedName name="LRCREDIT">#REF!</definedName>
    <definedName name="M_A" localSheetId="1">'[2]WS I RESERVED'!#REF!</definedName>
    <definedName name="M_A" localSheetId="2">'[3]WS I RESERVED'!#REF!</definedName>
    <definedName name="M_A" localSheetId="5">'[3]WS I RESERVED'!#REF!</definedName>
    <definedName name="M_A" localSheetId="6">'[4]WS I RESERVED'!#REF!</definedName>
    <definedName name="M_A" localSheetId="7">'[3]WS I RESERVED'!#REF!</definedName>
    <definedName name="M_A">'[5]WS I RESERVED'!#REF!</definedName>
    <definedName name="MACC1" localSheetId="1">#REF!</definedName>
    <definedName name="MACC1" localSheetId="2">#REF!</definedName>
    <definedName name="MACC1" localSheetId="5">#REF!</definedName>
    <definedName name="MACC1" localSheetId="6">#REF!</definedName>
    <definedName name="MACC1" localSheetId="7">#REF!</definedName>
    <definedName name="MACC1">#REF!</definedName>
    <definedName name="MACC2" localSheetId="1">#REF!</definedName>
    <definedName name="MACC2" localSheetId="2">#REF!</definedName>
    <definedName name="MACC2" localSheetId="5">#REF!</definedName>
    <definedName name="MACC2" localSheetId="6">#REF!</definedName>
    <definedName name="MACC2" localSheetId="7">#REF!</definedName>
    <definedName name="MACC2">#REF!</definedName>
    <definedName name="MAINTHRSCRMO" localSheetId="1">#REF!</definedName>
    <definedName name="MAINTHRSCRMO" localSheetId="2">#REF!</definedName>
    <definedName name="MAINTHRSCRMO" localSheetId="5">#REF!</definedName>
    <definedName name="MAINTHRSCRMO" localSheetId="6">#REF!</definedName>
    <definedName name="MAINTHRSCRMO" localSheetId="7">#REF!</definedName>
    <definedName name="MAINTHRSCRMO">#REF!</definedName>
    <definedName name="MAINTKWH" localSheetId="1">#REF!</definedName>
    <definedName name="MAINTKWH" localSheetId="2">#REF!</definedName>
    <definedName name="MAINTKWH" localSheetId="5">#REF!</definedName>
    <definedName name="MAINTKWH" localSheetId="6">#REF!</definedName>
    <definedName name="MAINTKWH" localSheetId="7">#REF!</definedName>
    <definedName name="MAINTKWH">#REF!</definedName>
    <definedName name="MinBillDem" localSheetId="1">#REF!</definedName>
    <definedName name="MinBillDem" localSheetId="2">#REF!</definedName>
    <definedName name="MinBillDem" localSheetId="5">#REF!</definedName>
    <definedName name="MinBillDem" localSheetId="6">#REF!</definedName>
    <definedName name="MinBillDem" localSheetId="7">#REF!</definedName>
    <definedName name="MinBillDem">#REF!</definedName>
    <definedName name="MinBillDem2" localSheetId="1">#REF!</definedName>
    <definedName name="MinBillDem2" localSheetId="2">#REF!</definedName>
    <definedName name="MinBillDem2" localSheetId="5">#REF!</definedName>
    <definedName name="MinBillDem2" localSheetId="6">#REF!</definedName>
    <definedName name="MinBillDem2" localSheetId="7">#REF!</definedName>
    <definedName name="MinBillDem2">#REF!</definedName>
    <definedName name="MinBillDmd" localSheetId="1">#REF!</definedName>
    <definedName name="MinBillDmd" localSheetId="2">#REF!</definedName>
    <definedName name="MinBillDmd" localSheetId="5">#REF!</definedName>
    <definedName name="MinBillDmd" localSheetId="6">#REF!</definedName>
    <definedName name="MinBillDmd" localSheetId="7">#REF!</definedName>
    <definedName name="MinBillDmd">#REF!</definedName>
    <definedName name="MSRRBLD" localSheetId="1">#REF!</definedName>
    <definedName name="MSRRBLD" localSheetId="2">#REF!</definedName>
    <definedName name="MSRRBLD" localSheetId="5">#REF!</definedName>
    <definedName name="MSRRBLD" localSheetId="6">#REF!</definedName>
    <definedName name="MSRRBLD" localSheetId="7">#REF!</definedName>
    <definedName name="MSRRBLD">#REF!</definedName>
    <definedName name="MSRRCHG" localSheetId="1">#REF!</definedName>
    <definedName name="MSRRCHG" localSheetId="2">#REF!</definedName>
    <definedName name="MSRRCHG" localSheetId="5">#REF!</definedName>
    <definedName name="MSRRCHG" localSheetId="6">#REF!</definedName>
    <definedName name="MSRRCHG" localSheetId="7">#REF!</definedName>
    <definedName name="MSRRCHG">#REF!</definedName>
    <definedName name="MTRMLTPLR1" localSheetId="1">#REF!</definedName>
    <definedName name="MTRMLTPLR1" localSheetId="2">#REF!</definedName>
    <definedName name="MTRMLTPLR1" localSheetId="5">#REF!</definedName>
    <definedName name="MTRMLTPLR1" localSheetId="6">#REF!</definedName>
    <definedName name="MTRMLTPLR1" localSheetId="7">#REF!</definedName>
    <definedName name="MTRMLTPLR1">#REF!</definedName>
    <definedName name="MTRMLTPLR2" localSheetId="1">#REF!</definedName>
    <definedName name="MTRMLTPLR2" localSheetId="2">#REF!</definedName>
    <definedName name="MTRMLTPLR2" localSheetId="5">#REF!</definedName>
    <definedName name="MTRMLTPLR2" localSheetId="6">#REF!</definedName>
    <definedName name="MTRMLTPLR2" localSheetId="7">#REF!</definedName>
    <definedName name="MTRMLTPLR2">#REF!</definedName>
    <definedName name="NETMRGCHG" localSheetId="1">#REF!</definedName>
    <definedName name="NETMRGCHG" localSheetId="2">#REF!</definedName>
    <definedName name="NETMRGCHG" localSheetId="5">#REF!</definedName>
    <definedName name="NETMRGCHG" localSheetId="6">#REF!</definedName>
    <definedName name="NETMRGCHG" localSheetId="7">#REF!</definedName>
    <definedName name="NETMRGCHG">#REF!</definedName>
    <definedName name="NODAYSINPRD" localSheetId="1">#REF!</definedName>
    <definedName name="NODAYSINPRD" localSheetId="2">#REF!</definedName>
    <definedName name="NODAYSINPRD" localSheetId="5">#REF!</definedName>
    <definedName name="NODAYSINPRD" localSheetId="6">#REF!</definedName>
    <definedName name="NODAYSINPRD" localSheetId="7">#REF!</definedName>
    <definedName name="NODAYSINPRD">#REF!</definedName>
    <definedName name="NODELPOINTS" localSheetId="1">#REF!</definedName>
    <definedName name="NODELPOINTS" localSheetId="2">#REF!</definedName>
    <definedName name="NODELPOINTS" localSheetId="5">#REF!</definedName>
    <definedName name="NODELPOINTS" localSheetId="6">#REF!</definedName>
    <definedName name="NODELPOINTS" localSheetId="7">#REF!</definedName>
    <definedName name="NODELPOINTS">#REF!</definedName>
    <definedName name="np">[6]TCOS!$J$105</definedName>
    <definedName name="NP_h" localSheetId="1">[2]TCOS!$J$102</definedName>
    <definedName name="NP_h" localSheetId="2">[3]TCOS!$J$82</definedName>
    <definedName name="NP_h" localSheetId="5">[3]TCOS!$J$82</definedName>
    <definedName name="NP_h" localSheetId="6">[4]TCOS!$J$102</definedName>
    <definedName name="NP_h" localSheetId="7">[3]TCOS!$J$82</definedName>
    <definedName name="NP_h">[5]TCOS!$J$102</definedName>
    <definedName name="NP_h1" localSheetId="1">#REF!</definedName>
    <definedName name="NP_h1" localSheetId="2">#REF!</definedName>
    <definedName name="NP_h1" localSheetId="5">#REF!</definedName>
    <definedName name="NP_h1" localSheetId="6">#REF!</definedName>
    <definedName name="NP_h1" localSheetId="7">#REF!</definedName>
    <definedName name="NP_h1">#REF!</definedName>
    <definedName name="NvsASD">"V2006-12-31"</definedName>
    <definedName name="NvsAutoDrillOk">"VN"</definedName>
    <definedName name="NvsElapsedTime" localSheetId="2">0.000231481484661344</definedName>
    <definedName name="NvsElapsedTime" localSheetId="5">0.000231481484661344</definedName>
    <definedName name="NvsElapsedTime" localSheetId="6">0.000231481484661344</definedName>
    <definedName name="NvsElapsedTime" localSheetId="7">0.000231481484661344</definedName>
    <definedName name="NvsElapsedTime">0.000231481484661344</definedName>
    <definedName name="NvsEndTime" localSheetId="2">39091.5909490741</definedName>
    <definedName name="NvsEndTime" localSheetId="5">39091.5909490741</definedName>
    <definedName name="NvsEndTime" localSheetId="6">39091.5909490741</definedName>
    <definedName name="NvsEndTime" localSheetId="7">39091.5909490741</definedName>
    <definedName name="NvsEndTime">39091.5909490741</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"%,X,RZF..,CNF.."</definedName>
    <definedName name="NvsPanelBusUnit">"V100"</definedName>
    <definedName name="NvsPanelEffdt">"V2004-06-30"</definedName>
    <definedName name="NvsPanelSetid">"VAEP"</definedName>
    <definedName name="NvsReqBU">"VX999"</definedName>
    <definedName name="NvsReqBUOnly">"VN"</definedName>
    <definedName name="NvsTransLed">"VN"</definedName>
    <definedName name="NvsTreeASD">"V2099-01-01"</definedName>
    <definedName name="NvsValTbl.ACCOUNT">"GL_ACCOUNT_TBL"</definedName>
    <definedName name="NvsValTbl.AEP_STATE_JURIS">"AEP_ST_JD_TBL"</definedName>
    <definedName name="NvsValTbl.CURRENCY_CD">"CURRENCY_CD_TBL"</definedName>
    <definedName name="OFPCBLKW" localSheetId="1">#REF!</definedName>
    <definedName name="OFPCBLKW" localSheetId="2">#REF!</definedName>
    <definedName name="OFPCBLKW" localSheetId="5">#REF!</definedName>
    <definedName name="OFPCBLKW" localSheetId="6">#REF!</definedName>
    <definedName name="OFPCBLKW" localSheetId="7">#REF!</definedName>
    <definedName name="OFPCBLKW">#REF!</definedName>
    <definedName name="OFPKBILLKWH" localSheetId="1">#REF!</definedName>
    <definedName name="OFPKBILLKWH" localSheetId="2">#REF!</definedName>
    <definedName name="OFPKBILLKWH" localSheetId="5">#REF!</definedName>
    <definedName name="OFPKBILLKWH" localSheetId="6">#REF!</definedName>
    <definedName name="OFPKBILLKWH" localSheetId="7">#REF!</definedName>
    <definedName name="OFPKBILLKWH">#REF!</definedName>
    <definedName name="OFPKCGNKWH" localSheetId="1">#REF!</definedName>
    <definedName name="OFPKCGNKWH" localSheetId="2">#REF!</definedName>
    <definedName name="OFPKCGNKWH" localSheetId="5">#REF!</definedName>
    <definedName name="OFPKCGNKWH" localSheetId="6">#REF!</definedName>
    <definedName name="OFPKCGNKWH" localSheetId="7">#REF!</definedName>
    <definedName name="OFPKCGNKWH">#REF!</definedName>
    <definedName name="OFPKCNTRCTCPCT" localSheetId="1">#REF!</definedName>
    <definedName name="OFPKCNTRCTCPCT" localSheetId="2">#REF!</definedName>
    <definedName name="OFPKCNTRCTCPCT" localSheetId="5">#REF!</definedName>
    <definedName name="OFPKCNTRCTCPCT" localSheetId="6">#REF!</definedName>
    <definedName name="OFPKCNTRCTCPCT" localSheetId="7">#REF!</definedName>
    <definedName name="OFPKCNTRCTCPCT">#REF!</definedName>
    <definedName name="OFPKDMPKWH" localSheetId="1">#REF!</definedName>
    <definedName name="OFPKDMPKWH" localSheetId="2">#REF!</definedName>
    <definedName name="OFPKDMPKWH" localSheetId="5">#REF!</definedName>
    <definedName name="OFPKDMPKWH" localSheetId="6">#REF!</definedName>
    <definedName name="OFPKDMPKWH" localSheetId="7">#REF!</definedName>
    <definedName name="OFPKDMPKWH">#REF!</definedName>
    <definedName name="OFPKDSCRKWH" localSheetId="1">#REF!</definedName>
    <definedName name="OFPKDSCRKWH" localSheetId="2">#REF!</definedName>
    <definedName name="OFPKDSCRKWH" localSheetId="5">#REF!</definedName>
    <definedName name="OFPKDSCRKWH" localSheetId="6">#REF!</definedName>
    <definedName name="OFPKDSCRKWH" localSheetId="7">#REF!</definedName>
    <definedName name="OFPKDSCRKWH">#REF!</definedName>
    <definedName name="OFPKDT" localSheetId="1">#REF!</definedName>
    <definedName name="OFPKDT" localSheetId="2">#REF!</definedName>
    <definedName name="OFPKDT" localSheetId="5">#REF!</definedName>
    <definedName name="OFPKDT" localSheetId="6">#REF!</definedName>
    <definedName name="OFPKDT" localSheetId="7">#REF!</definedName>
    <definedName name="OFPKDT">#REF!</definedName>
    <definedName name="OFPKEXCSKW" localSheetId="1">#REF!</definedName>
    <definedName name="OFPKEXCSKW" localSheetId="2">#REF!</definedName>
    <definedName name="OFPKEXCSKW" localSheetId="5">#REF!</definedName>
    <definedName name="OFPKEXCSKW" localSheetId="6">#REF!</definedName>
    <definedName name="OFPKEXCSKW" localSheetId="7">#REF!</definedName>
    <definedName name="OFPKEXCSKW">#REF!</definedName>
    <definedName name="OFPKINCRKWH" localSheetId="1">#REF!</definedName>
    <definedName name="OFPKINCRKWH" localSheetId="2">#REF!</definedName>
    <definedName name="OFPKINCRKWH" localSheetId="5">#REF!</definedName>
    <definedName name="OFPKINCRKWH" localSheetId="6">#REF!</definedName>
    <definedName name="OFPKINCRKWH" localSheetId="7">#REF!</definedName>
    <definedName name="OFPKINCRKWH">#REF!</definedName>
    <definedName name="OFPKKVADT" localSheetId="1">#REF!</definedName>
    <definedName name="OFPKKVADT" localSheetId="2">#REF!</definedName>
    <definedName name="OFPKKVADT" localSheetId="5">#REF!</definedName>
    <definedName name="OFPKKVADT" localSheetId="6">#REF!</definedName>
    <definedName name="OFPKKVADT" localSheetId="7">#REF!</definedName>
    <definedName name="OFPKKVADT">#REF!</definedName>
    <definedName name="OFPKKVATM" localSheetId="1">#REF!</definedName>
    <definedName name="OFPKKVATM" localSheetId="2">#REF!</definedName>
    <definedName name="OFPKKVATM" localSheetId="5">#REF!</definedName>
    <definedName name="OFPKKVATM" localSheetId="6">#REF!</definedName>
    <definedName name="OFPKKVATM" localSheetId="7">#REF!</definedName>
    <definedName name="OFPKKVATM">#REF!</definedName>
    <definedName name="OFPKKVW" localSheetId="1">#REF!</definedName>
    <definedName name="OFPKKVW" localSheetId="2">#REF!</definedName>
    <definedName name="OFPKKVW" localSheetId="5">#REF!</definedName>
    <definedName name="OFPKKVW" localSheetId="6">#REF!</definedName>
    <definedName name="OFPKKVW" localSheetId="7">#REF!</definedName>
    <definedName name="OFPKKVW">#REF!</definedName>
    <definedName name="OFPKKW" localSheetId="1">#REF!</definedName>
    <definedName name="OFPKKW" localSheetId="2">#REF!</definedName>
    <definedName name="OFPKKW" localSheetId="5">#REF!</definedName>
    <definedName name="OFPKKW" localSheetId="6">#REF!</definedName>
    <definedName name="OFPKKW" localSheetId="7">#REF!</definedName>
    <definedName name="OFPKKW">#REF!</definedName>
    <definedName name="OFPKKWH1NOCMM" localSheetId="1">#REF!</definedName>
    <definedName name="OFPKKWH1NOCMM" localSheetId="2">#REF!</definedName>
    <definedName name="OFPKKWH1NOCMM" localSheetId="5">#REF!</definedName>
    <definedName name="OFPKKWH1NOCMM" localSheetId="6">#REF!</definedName>
    <definedName name="OFPKKWH1NOCMM" localSheetId="7">#REF!</definedName>
    <definedName name="OFPKKWH1NOCMM">#REF!</definedName>
    <definedName name="OFPKKWH3NOCMM" localSheetId="1">#REF!</definedName>
    <definedName name="OFPKKWH3NOCMM" localSheetId="2">#REF!</definedName>
    <definedName name="OFPKKWH3NOCMM" localSheetId="5">#REF!</definedName>
    <definedName name="OFPKKWH3NOCMM" localSheetId="6">#REF!</definedName>
    <definedName name="OFPKKWH3NOCMM" localSheetId="7">#REF!</definedName>
    <definedName name="OFPKKWH3NOCMM">#REF!</definedName>
    <definedName name="OFPKRCRDKWH" localSheetId="1">#REF!</definedName>
    <definedName name="OFPKRCRDKWH" localSheetId="2">#REF!</definedName>
    <definedName name="OFPKRCRDKWH" localSheetId="5">#REF!</definedName>
    <definedName name="OFPKRCRDKWH" localSheetId="6">#REF!</definedName>
    <definedName name="OFPKRCRDKWH" localSheetId="7">#REF!</definedName>
    <definedName name="OFPKRCRDKWH">#REF!</definedName>
    <definedName name="OFPKTM" localSheetId="1">#REF!</definedName>
    <definedName name="OFPKTM" localSheetId="2">#REF!</definedName>
    <definedName name="OFPKTM" localSheetId="5">#REF!</definedName>
    <definedName name="OFPKTM" localSheetId="6">#REF!</definedName>
    <definedName name="OFPKTM" localSheetId="7">#REF!</definedName>
    <definedName name="OFPKTM">#REF!</definedName>
    <definedName name="OFPXCSKW" localSheetId="1">#REF!</definedName>
    <definedName name="OFPXCSKW" localSheetId="2">#REF!</definedName>
    <definedName name="OFPXCSKW" localSheetId="5">#REF!</definedName>
    <definedName name="OFPXCSKW" localSheetId="6">#REF!</definedName>
    <definedName name="OFPXCSKW" localSheetId="7">#REF!</definedName>
    <definedName name="OFPXCSKW">#REF!</definedName>
    <definedName name="OFPXCSKWDT" localSheetId="1">#REF!</definedName>
    <definedName name="OFPXCSKWDT" localSheetId="2">#REF!</definedName>
    <definedName name="OFPXCSKWDT" localSheetId="5">#REF!</definedName>
    <definedName name="OFPXCSKWDT" localSheetId="6">#REF!</definedName>
    <definedName name="OFPXCSKWDT" localSheetId="7">#REF!</definedName>
    <definedName name="OFPXCSKWDT">#REF!</definedName>
    <definedName name="OFPXCSKWH" localSheetId="1">#REF!</definedName>
    <definedName name="OFPXCSKWH" localSheetId="2">#REF!</definedName>
    <definedName name="OFPXCSKWH" localSheetId="5">#REF!</definedName>
    <definedName name="OFPXCSKWH" localSheetId="6">#REF!</definedName>
    <definedName name="OFPXCSKWH" localSheetId="7">#REF!</definedName>
    <definedName name="OFPXCSKWH">#REF!</definedName>
    <definedName name="OFPXCSKWTM" localSheetId="1">#REF!</definedName>
    <definedName name="OFPXCSKWTM" localSheetId="2">#REF!</definedName>
    <definedName name="OFPXCSKWTM" localSheetId="5">#REF!</definedName>
    <definedName name="OFPXCSKWTM" localSheetId="6">#REF!</definedName>
    <definedName name="OFPXCSKWTM" localSheetId="7">#REF!</definedName>
    <definedName name="OFPXCSKWTM">#REF!</definedName>
    <definedName name="ONPKBILLKWH" localSheetId="1">#REF!</definedName>
    <definedName name="ONPKBILLKWH" localSheetId="2">#REF!</definedName>
    <definedName name="ONPKBILLKWH" localSheetId="5">#REF!</definedName>
    <definedName name="ONPKBILLKWH" localSheetId="6">#REF!</definedName>
    <definedName name="ONPKBILLKWH" localSheetId="7">#REF!</definedName>
    <definedName name="ONPKBILLKWH">#REF!</definedName>
    <definedName name="ONPKCAPB" localSheetId="1">#REF!</definedName>
    <definedName name="ONPKCAPB" localSheetId="2">#REF!</definedName>
    <definedName name="ONPKCAPB" localSheetId="5">#REF!</definedName>
    <definedName name="ONPKCAPB" localSheetId="6">#REF!</definedName>
    <definedName name="ONPKCAPB" localSheetId="7">#REF!</definedName>
    <definedName name="ONPKCAPB">#REF!</definedName>
    <definedName name="ONPKCGNKWH" localSheetId="1">#REF!</definedName>
    <definedName name="ONPKCGNKWH" localSheetId="2">#REF!</definedName>
    <definedName name="ONPKCGNKWH" localSheetId="5">#REF!</definedName>
    <definedName name="ONPKCGNKWH" localSheetId="6">#REF!</definedName>
    <definedName name="ONPKCGNKWH" localSheetId="7">#REF!</definedName>
    <definedName name="ONPKCGNKWH">#REF!</definedName>
    <definedName name="ONPKCNTRCTCPCT" localSheetId="1">#REF!</definedName>
    <definedName name="ONPKCNTRCTCPCT" localSheetId="2">#REF!</definedName>
    <definedName name="ONPKCNTRCTCPCT" localSheetId="5">#REF!</definedName>
    <definedName name="ONPKCNTRCTCPCT" localSheetId="6">#REF!</definedName>
    <definedName name="ONPKCNTRCTCPCT" localSheetId="7">#REF!</definedName>
    <definedName name="ONPKCNTRCTCPCT">#REF!</definedName>
    <definedName name="ONPKDMPKWH" localSheetId="1">#REF!</definedName>
    <definedName name="ONPKDMPKWH" localSheetId="2">#REF!</definedName>
    <definedName name="ONPKDMPKWH" localSheetId="5">#REF!</definedName>
    <definedName name="ONPKDMPKWH" localSheetId="6">#REF!</definedName>
    <definedName name="ONPKDMPKWH" localSheetId="7">#REF!</definedName>
    <definedName name="ONPKDMPKWH">#REF!</definedName>
    <definedName name="ONPKDSCRKWH" localSheetId="1">#REF!</definedName>
    <definedName name="ONPKDSCRKWH" localSheetId="2">#REF!</definedName>
    <definedName name="ONPKDSCRKWH" localSheetId="5">#REF!</definedName>
    <definedName name="ONPKDSCRKWH" localSheetId="6">#REF!</definedName>
    <definedName name="ONPKDSCRKWH" localSheetId="7">#REF!</definedName>
    <definedName name="ONPKDSCRKWH">#REF!</definedName>
    <definedName name="ONPKDT" localSheetId="1">#REF!</definedName>
    <definedName name="ONPKDT" localSheetId="2">#REF!</definedName>
    <definedName name="ONPKDT" localSheetId="5">#REF!</definedName>
    <definedName name="ONPKDT" localSheetId="6">#REF!</definedName>
    <definedName name="ONPKDT" localSheetId="7">#REF!</definedName>
    <definedName name="ONPKDT">#REF!</definedName>
    <definedName name="ONPKINCRKWH" localSheetId="1">#REF!</definedName>
    <definedName name="ONPKINCRKWH" localSheetId="2">#REF!</definedName>
    <definedName name="ONPKINCRKWH" localSheetId="5">#REF!</definedName>
    <definedName name="ONPKINCRKWH" localSheetId="6">#REF!</definedName>
    <definedName name="ONPKINCRKWH" localSheetId="7">#REF!</definedName>
    <definedName name="ONPKINCRKWH">#REF!</definedName>
    <definedName name="ONPKKVA" localSheetId="1">#REF!</definedName>
    <definedName name="ONPKKVA" localSheetId="2">#REF!</definedName>
    <definedName name="ONPKKVA" localSheetId="5">#REF!</definedName>
    <definedName name="ONPKKVA" localSheetId="6">#REF!</definedName>
    <definedName name="ONPKKVA" localSheetId="7">#REF!</definedName>
    <definedName name="ONPKKVA">#REF!</definedName>
    <definedName name="ONPKKVADT" localSheetId="1">#REF!</definedName>
    <definedName name="ONPKKVADT" localSheetId="2">#REF!</definedName>
    <definedName name="ONPKKVADT" localSheetId="5">#REF!</definedName>
    <definedName name="ONPKKVADT" localSheetId="6">#REF!</definedName>
    <definedName name="ONPKKVADT" localSheetId="7">#REF!</definedName>
    <definedName name="ONPKKVADT">#REF!</definedName>
    <definedName name="ONPKKVATM" localSheetId="1">#REF!</definedName>
    <definedName name="ONPKKVATM" localSheetId="2">#REF!</definedName>
    <definedName name="ONPKKVATM" localSheetId="5">#REF!</definedName>
    <definedName name="ONPKKVATM" localSheetId="6">#REF!</definedName>
    <definedName name="ONPKKVATM" localSheetId="7">#REF!</definedName>
    <definedName name="ONPKKVATM">#REF!</definedName>
    <definedName name="ONPKKW" localSheetId="1">#REF!</definedName>
    <definedName name="ONPKKW" localSheetId="2">#REF!</definedName>
    <definedName name="ONPKKW" localSheetId="5">#REF!</definedName>
    <definedName name="ONPKKW" localSheetId="6">#REF!</definedName>
    <definedName name="ONPKKW" localSheetId="7">#REF!</definedName>
    <definedName name="ONPKKW">#REF!</definedName>
    <definedName name="ONPKKWH1NOCMM" localSheetId="1">#REF!</definedName>
    <definedName name="ONPKKWH1NOCMM" localSheetId="2">#REF!</definedName>
    <definedName name="ONPKKWH1NOCMM" localSheetId="5">#REF!</definedName>
    <definedName name="ONPKKWH1NOCMM" localSheetId="6">#REF!</definedName>
    <definedName name="ONPKKWH1NOCMM" localSheetId="7">#REF!</definedName>
    <definedName name="ONPKKWH1NOCMM">#REF!</definedName>
    <definedName name="ONPKKWH3NOCMM" localSheetId="1">#REF!</definedName>
    <definedName name="ONPKKWH3NOCMM" localSheetId="2">#REF!</definedName>
    <definedName name="ONPKKWH3NOCMM" localSheetId="5">#REF!</definedName>
    <definedName name="ONPKKWH3NOCMM" localSheetId="6">#REF!</definedName>
    <definedName name="ONPKKWH3NOCMM" localSheetId="7">#REF!</definedName>
    <definedName name="ONPKKWH3NOCMM">#REF!</definedName>
    <definedName name="ONPKRCRDKWH" localSheetId="1">#REF!</definedName>
    <definedName name="ONPKRCRDKWH" localSheetId="2">#REF!</definedName>
    <definedName name="ONPKRCRDKWH" localSheetId="5">#REF!</definedName>
    <definedName name="ONPKRCRDKWH" localSheetId="6">#REF!</definedName>
    <definedName name="ONPKRCRDKWH" localSheetId="7">#REF!</definedName>
    <definedName name="ONPKRCRDKWH">#REF!</definedName>
    <definedName name="ONPKTM" localSheetId="1">#REF!</definedName>
    <definedName name="ONPKTM" localSheetId="2">#REF!</definedName>
    <definedName name="ONPKTM" localSheetId="5">#REF!</definedName>
    <definedName name="ONPKTM" localSheetId="6">#REF!</definedName>
    <definedName name="ONPKTM" localSheetId="7">#REF!</definedName>
    <definedName name="ONPKTM">#REF!</definedName>
    <definedName name="OPCBLKW" localSheetId="1">#REF!</definedName>
    <definedName name="OPCBLKW" localSheetId="2">#REF!</definedName>
    <definedName name="OPCBLKW" localSheetId="5">#REF!</definedName>
    <definedName name="OPCBLKW" localSheetId="6">#REF!</definedName>
    <definedName name="OPCBLKW" localSheetId="7">#REF!</definedName>
    <definedName name="OPCBLKW">#REF!</definedName>
    <definedName name="OPCO" localSheetId="1">#REF!</definedName>
    <definedName name="OPCO" localSheetId="2">#REF!</definedName>
    <definedName name="OPCO" localSheetId="5">#REF!</definedName>
    <definedName name="OPCO" localSheetId="6">#REF!</definedName>
    <definedName name="OPCO" localSheetId="7">#REF!</definedName>
    <definedName name="OPCO">#REF!</definedName>
    <definedName name="OPXCSKW" localSheetId="1">#REF!</definedName>
    <definedName name="OPXCSKW" localSheetId="2">#REF!</definedName>
    <definedName name="OPXCSKW" localSheetId="5">#REF!</definedName>
    <definedName name="OPXCSKW" localSheetId="6">#REF!</definedName>
    <definedName name="OPXCSKW" localSheetId="7">#REF!</definedName>
    <definedName name="OPXCSKW">#REF!</definedName>
    <definedName name="OPXCSKWDT" localSheetId="1">#REF!</definedName>
    <definedName name="OPXCSKWDT" localSheetId="2">#REF!</definedName>
    <definedName name="OPXCSKWDT" localSheetId="5">#REF!</definedName>
    <definedName name="OPXCSKWDT" localSheetId="6">#REF!</definedName>
    <definedName name="OPXCSKWDT" localSheetId="7">#REF!</definedName>
    <definedName name="OPXCSKWDT">#REF!</definedName>
    <definedName name="OPXCSKWH" localSheetId="1">#REF!</definedName>
    <definedName name="OPXCSKWH" localSheetId="2">#REF!</definedName>
    <definedName name="OPXCSKWH" localSheetId="5">#REF!</definedName>
    <definedName name="OPXCSKWH" localSheetId="6">#REF!</definedName>
    <definedName name="OPXCSKWH" localSheetId="7">#REF!</definedName>
    <definedName name="OPXCSKWH">#REF!</definedName>
    <definedName name="OPXCSKWTM" localSheetId="1">#REF!</definedName>
    <definedName name="OPXCSKWTM" localSheetId="2">#REF!</definedName>
    <definedName name="OPXCSKWTM" localSheetId="5">#REF!</definedName>
    <definedName name="OPXCSKWTM" localSheetId="6">#REF!</definedName>
    <definedName name="OPXCSKWTM" localSheetId="7">#REF!</definedName>
    <definedName name="OPXCSKWTM">#REF!</definedName>
    <definedName name="OTHRTRNSKWH" localSheetId="1">#REF!</definedName>
    <definedName name="OTHRTRNSKWH" localSheetId="2">#REF!</definedName>
    <definedName name="OTHRTRNSKWH" localSheetId="5">#REF!</definedName>
    <definedName name="OTHRTRNSKWH" localSheetId="6">#REF!</definedName>
    <definedName name="OTHRTRNSKWH" localSheetId="7">#REF!</definedName>
    <definedName name="OTHRTRNSKWH">#REF!</definedName>
    <definedName name="P1PENPERC" localSheetId="1">#REF!</definedName>
    <definedName name="P1PENPERC" localSheetId="2">#REF!</definedName>
    <definedName name="P1PENPERC" localSheetId="5">#REF!</definedName>
    <definedName name="P1PENPERC" localSheetId="6">#REF!</definedName>
    <definedName name="P1PENPERC" localSheetId="7">#REF!</definedName>
    <definedName name="P1PENPERC">#REF!</definedName>
    <definedName name="P2PENPERC" localSheetId="1">#REF!</definedName>
    <definedName name="P2PENPERC" localSheetId="2">#REF!</definedName>
    <definedName name="P2PENPERC" localSheetId="5">#REF!</definedName>
    <definedName name="P2PENPERC" localSheetId="6">#REF!</definedName>
    <definedName name="P2PENPERC" localSheetId="7">#REF!</definedName>
    <definedName name="P2PENPERC">#REF!</definedName>
    <definedName name="PAGEA" localSheetId="3">'WS B - 282-283 ADIT'!$A$15:$D$55</definedName>
    <definedName name="PAGEA" localSheetId="7">#REF!</definedName>
    <definedName name="PAGEA">#REF!</definedName>
    <definedName name="PAGEB" localSheetId="4">'WS B - 190 ADIT'!$A$15:$D$32</definedName>
    <definedName name="PAGEB" localSheetId="7">#REF!</definedName>
    <definedName name="PAGEB">#REF!</definedName>
    <definedName name="PAGEC" localSheetId="7">#REF!</definedName>
    <definedName name="PAGEC">#REF!</definedName>
    <definedName name="PAGED" localSheetId="7">#REF!</definedName>
    <definedName name="PAGED">#REF!</definedName>
    <definedName name="PeakDemandChg" localSheetId="1">#REF!</definedName>
    <definedName name="PeakDemandChg" localSheetId="2">#REF!</definedName>
    <definedName name="PeakDemandChg" localSheetId="5">#REF!</definedName>
    <definedName name="PeakDemandChg" localSheetId="6">#REF!</definedName>
    <definedName name="PeakDemandChg" localSheetId="7">#REF!</definedName>
    <definedName name="PeakDemandChg">#REF!</definedName>
    <definedName name="PenaltyDays" localSheetId="1">#REF!</definedName>
    <definedName name="PenaltyDays" localSheetId="2">#REF!</definedName>
    <definedName name="PenaltyDays" localSheetId="5">#REF!</definedName>
    <definedName name="PenaltyDays" localSheetId="6">#REF!</definedName>
    <definedName name="PenaltyDays" localSheetId="7">#REF!</definedName>
    <definedName name="PenaltyDays">#REF!</definedName>
    <definedName name="PenaltyPct" localSheetId="1">#REF!</definedName>
    <definedName name="PenaltyPct" localSheetId="2">#REF!</definedName>
    <definedName name="PenaltyPct" localSheetId="5">#REF!</definedName>
    <definedName name="PenaltyPct" localSheetId="6">#REF!</definedName>
    <definedName name="PenaltyPct" localSheetId="7">#REF!</definedName>
    <definedName name="PenaltyPct">#REF!</definedName>
    <definedName name="PENDAYS" localSheetId="1">#REF!</definedName>
    <definedName name="PENDAYS" localSheetId="2">#REF!</definedName>
    <definedName name="PENDAYS" localSheetId="5">#REF!</definedName>
    <definedName name="PENDAYS" localSheetId="6">#REF!</definedName>
    <definedName name="PENDAYS" localSheetId="7">#REF!</definedName>
    <definedName name="PENDAYS">#REF!</definedName>
    <definedName name="PENDAYS2" localSheetId="1">#REF!</definedName>
    <definedName name="PENDAYS2" localSheetId="2">#REF!</definedName>
    <definedName name="PENDAYS2" localSheetId="5">#REF!</definedName>
    <definedName name="PENDAYS2" localSheetId="6">#REF!</definedName>
    <definedName name="PENDAYS2" localSheetId="7">#REF!</definedName>
    <definedName name="PENDAYS2">#REF!</definedName>
    <definedName name="PFCC" localSheetId="1">#REF!</definedName>
    <definedName name="PFCC" localSheetId="2">#REF!</definedName>
    <definedName name="PFCC" localSheetId="5">#REF!</definedName>
    <definedName name="PFCC" localSheetId="6">#REF!</definedName>
    <definedName name="PFCC" localSheetId="7">#REF!</definedName>
    <definedName name="PFCC">#REF!</definedName>
    <definedName name="PKKVAR" localSheetId="1">#REF!</definedName>
    <definedName name="PKKVAR" localSheetId="2">#REF!</definedName>
    <definedName name="PKKVAR" localSheetId="5">#REF!</definedName>
    <definedName name="PKKVAR" localSheetId="6">#REF!</definedName>
    <definedName name="PKKVAR" localSheetId="7">#REF!</definedName>
    <definedName name="PKKVAR">#REF!</definedName>
    <definedName name="PKKVARDATE" localSheetId="1">#REF!</definedName>
    <definedName name="PKKVARDATE" localSheetId="2">#REF!</definedName>
    <definedName name="PKKVARDATE" localSheetId="5">#REF!</definedName>
    <definedName name="PKKVARDATE" localSheetId="6">#REF!</definedName>
    <definedName name="PKKVARDATE" localSheetId="7">#REF!</definedName>
    <definedName name="PKKVARDATE">#REF!</definedName>
    <definedName name="PKKVARTIME" localSheetId="1">#REF!</definedName>
    <definedName name="PKKVARTIME" localSheetId="2">#REF!</definedName>
    <definedName name="PKKVARTIME" localSheetId="5">#REF!</definedName>
    <definedName name="PKKVARTIME" localSheetId="6">#REF!</definedName>
    <definedName name="PKKVARTIME" localSheetId="7">#REF!</definedName>
    <definedName name="PKKVARTIME">#REF!</definedName>
    <definedName name="PLVLKWH1" localSheetId="1">#REF!</definedName>
    <definedName name="PLVLKWH1" localSheetId="2">#REF!</definedName>
    <definedName name="PLVLKWH1" localSheetId="5">#REF!</definedName>
    <definedName name="PLVLKWH1" localSheetId="6">#REF!</definedName>
    <definedName name="PLVLKWH1" localSheetId="7">#REF!</definedName>
    <definedName name="PLVLKWH1">#REF!</definedName>
    <definedName name="PLVLKWH1A" localSheetId="1">#REF!</definedName>
    <definedName name="PLVLKWH1A" localSheetId="2">#REF!</definedName>
    <definedName name="PLVLKWH1A" localSheetId="5">#REF!</definedName>
    <definedName name="PLVLKWH1A" localSheetId="6">#REF!</definedName>
    <definedName name="PLVLKWH1A" localSheetId="7">#REF!</definedName>
    <definedName name="PLVLKWH1A">#REF!</definedName>
    <definedName name="PLVLKWH2" localSheetId="1">#REF!</definedName>
    <definedName name="PLVLKWH2" localSheetId="2">#REF!</definedName>
    <definedName name="PLVLKWH2" localSheetId="5">#REF!</definedName>
    <definedName name="PLVLKWH2" localSheetId="6">#REF!</definedName>
    <definedName name="PLVLKWH2" localSheetId="7">#REF!</definedName>
    <definedName name="PLVLKWH2">#REF!</definedName>
    <definedName name="PLVLKWH23A" localSheetId="1">#REF!</definedName>
    <definedName name="PLVLKWH23A" localSheetId="2">#REF!</definedName>
    <definedName name="PLVLKWH23A" localSheetId="5">#REF!</definedName>
    <definedName name="PLVLKWH23A" localSheetId="6">#REF!</definedName>
    <definedName name="PLVLKWH23A" localSheetId="7">#REF!</definedName>
    <definedName name="PLVLKWH23A">#REF!</definedName>
    <definedName name="PLVLKWH25" localSheetId="1">#REF!</definedName>
    <definedName name="PLVLKWH25" localSheetId="2">#REF!</definedName>
    <definedName name="PLVLKWH25" localSheetId="5">#REF!</definedName>
    <definedName name="PLVLKWH25" localSheetId="6">#REF!</definedName>
    <definedName name="PLVLKWH25" localSheetId="7">#REF!</definedName>
    <definedName name="PLVLKWH25">#REF!</definedName>
    <definedName name="PLVLKWH2A" localSheetId="1">#REF!</definedName>
    <definedName name="PLVLKWH2A" localSheetId="2">#REF!</definedName>
    <definedName name="PLVLKWH2A" localSheetId="5">#REF!</definedName>
    <definedName name="PLVLKWH2A" localSheetId="6">#REF!</definedName>
    <definedName name="PLVLKWH2A" localSheetId="7">#REF!</definedName>
    <definedName name="PLVLKWH2A">#REF!</definedName>
    <definedName name="PLVLKWH3" localSheetId="1">#REF!</definedName>
    <definedName name="PLVLKWH3" localSheetId="2">#REF!</definedName>
    <definedName name="PLVLKWH3" localSheetId="5">#REF!</definedName>
    <definedName name="PLVLKWH3" localSheetId="6">#REF!</definedName>
    <definedName name="PLVLKWH3" localSheetId="7">#REF!</definedName>
    <definedName name="PLVLKWH3">#REF!</definedName>
    <definedName name="PLVLKWH3A" localSheetId="1">#REF!</definedName>
    <definedName name="PLVLKWH3A" localSheetId="2">#REF!</definedName>
    <definedName name="PLVLKWH3A" localSheetId="5">#REF!</definedName>
    <definedName name="PLVLKWH3A" localSheetId="6">#REF!</definedName>
    <definedName name="PLVLKWH3A" localSheetId="7">#REF!</definedName>
    <definedName name="PLVLKWH3A">#REF!</definedName>
    <definedName name="PLVLKWH4" localSheetId="1">#REF!</definedName>
    <definedName name="PLVLKWH4" localSheetId="2">#REF!</definedName>
    <definedName name="PLVLKWH4" localSheetId="5">#REF!</definedName>
    <definedName name="PLVLKWH4" localSheetId="6">#REF!</definedName>
    <definedName name="PLVLKWH4" localSheetId="7">#REF!</definedName>
    <definedName name="PLVLKWH4">#REF!</definedName>
    <definedName name="PLVLKWH4A" localSheetId="1">#REF!</definedName>
    <definedName name="PLVLKWH4A" localSheetId="2">#REF!</definedName>
    <definedName name="PLVLKWH4A" localSheetId="5">#REF!</definedName>
    <definedName name="PLVLKWH4A" localSheetId="6">#REF!</definedName>
    <definedName name="PLVLKWH4A" localSheetId="7">#REF!</definedName>
    <definedName name="PLVLKWH4A">#REF!</definedName>
    <definedName name="PRICEDESIG" localSheetId="1">#REF!</definedName>
    <definedName name="PRICEDESIG" localSheetId="2">#REF!</definedName>
    <definedName name="PRICEDESIG" localSheetId="5">#REF!</definedName>
    <definedName name="PRICEDESIG" localSheetId="6">#REF!</definedName>
    <definedName name="PRICEDESIG" localSheetId="7">#REF!</definedName>
    <definedName name="PRICEDESIG">#REF!</definedName>
    <definedName name="PriMoAddr1" localSheetId="1">#REF!</definedName>
    <definedName name="PriMoAddr1" localSheetId="2">#REF!</definedName>
    <definedName name="PriMoAddr1" localSheetId="5">#REF!</definedName>
    <definedName name="PriMoAddr1" localSheetId="6">#REF!</definedName>
    <definedName name="PriMoAddr1" localSheetId="7">#REF!</definedName>
    <definedName name="PriMoAddr1">#REF!</definedName>
    <definedName name="PriMoAddr2" localSheetId="1">#REF!</definedName>
    <definedName name="PriMoAddr2" localSheetId="2">#REF!</definedName>
    <definedName name="PriMoAddr2" localSheetId="5">#REF!</definedName>
    <definedName name="PriMoAddr2" localSheetId="6">#REF!</definedName>
    <definedName name="PriMoAddr2" localSheetId="7">#REF!</definedName>
    <definedName name="PriMoAddr2">#REF!</definedName>
    <definedName name="PriMoBTDetail" localSheetId="1">#REF!</definedName>
    <definedName name="PriMoBTDetail" localSheetId="2">#REF!</definedName>
    <definedName name="PriMoBTDetail" localSheetId="5">#REF!</definedName>
    <definedName name="PriMoBTDetail" localSheetId="6">#REF!</definedName>
    <definedName name="PriMoBTDetail" localSheetId="7">#REF!</definedName>
    <definedName name="PriMoBTDetail">#REF!</definedName>
    <definedName name="PriMoBuyThrgh_Sheet" localSheetId="1">#REF!</definedName>
    <definedName name="PriMoBuyThrgh_Sheet" localSheetId="2">#REF!</definedName>
    <definedName name="PriMoBuyThrgh_Sheet" localSheetId="5">#REF!</definedName>
    <definedName name="PriMoBuyThrgh_Sheet" localSheetId="6">#REF!</definedName>
    <definedName name="PriMoBuyThrgh_Sheet" localSheetId="7">#REF!</definedName>
    <definedName name="PriMoBuyThrgh_Sheet">#REF!</definedName>
    <definedName name="PriMoCityStZip" localSheetId="1">#REF!</definedName>
    <definedName name="PriMoCityStZip" localSheetId="2">#REF!</definedName>
    <definedName name="PriMoCityStZip" localSheetId="5">#REF!</definedName>
    <definedName name="PriMoCityStZip" localSheetId="6">#REF!</definedName>
    <definedName name="PriMoCityStZip" localSheetId="7">#REF!</definedName>
    <definedName name="PriMoCityStZip">#REF!</definedName>
    <definedName name="PriMoCustName" localSheetId="1">#REF!</definedName>
    <definedName name="PriMoCustName" localSheetId="2">#REF!</definedName>
    <definedName name="PriMoCustName" localSheetId="5">#REF!</definedName>
    <definedName name="PriMoCustName" localSheetId="6">#REF!</definedName>
    <definedName name="PriMoCustName" localSheetId="7">#REF!</definedName>
    <definedName name="PriMoCustName">#REF!</definedName>
    <definedName name="PriMoMtrMult" localSheetId="1">#REF!</definedName>
    <definedName name="PriMoMtrMult" localSheetId="2">#REF!</definedName>
    <definedName name="PriMoMtrMult" localSheetId="5">#REF!</definedName>
    <definedName name="PriMoMtrMult" localSheetId="6">#REF!</definedName>
    <definedName name="PriMoMtrMult" localSheetId="7">#REF!</definedName>
    <definedName name="PriMoMtrMult">#REF!</definedName>
    <definedName name="_xlnm.Print_Area" localSheetId="0">'Nonlevelized-IOU'!$A$1:$K$323</definedName>
    <definedName name="_xlnm.Print_Area" localSheetId="1">#REF!</definedName>
    <definedName name="_xlnm.Print_Area" localSheetId="4">'WS B - 190 ADIT'!$A$15:$D$32</definedName>
    <definedName name="_xlnm.Print_Area" localSheetId="3">'WS B - 282-283 ADIT'!$A$1:$D$55</definedName>
    <definedName name="_xlnm.Print_Area" localSheetId="2">'WS B ADIT'!$A$1:$F$40</definedName>
    <definedName name="_xlnm.Print_Area" localSheetId="5">#REF!</definedName>
    <definedName name="_xlnm.Print_Area" localSheetId="6">#REF!</definedName>
    <definedName name="_xlnm.Print_Area" localSheetId="7">'WS E - State Tax Rate'!$A$3:$H$34</definedName>
    <definedName name="_xlnm.Print_Area">#REF!</definedName>
    <definedName name="_xlnm.Print_Titles" localSheetId="1">'WS A I&amp;M Transco'!$1:$5</definedName>
    <definedName name="_xlnm.Print_Titles" localSheetId="4">'WS B - 190 ADIT'!$A:$B,'WS B - 190 ADIT'!$1:$13</definedName>
    <definedName name="_xlnm.Print_Titles" localSheetId="3">'WS B - 282-283 ADIT'!$A:$B,'WS B - 282-283 ADIT'!$1:$14</definedName>
    <definedName name="_xlnm.Print_Titles" localSheetId="5">'WS C  - Working Capital'!$3:$9</definedName>
    <definedName name="_xlnm.Print_Titles" localSheetId="6">'WS D - Cost of Capital'!$1:$5</definedName>
    <definedName name="PRVCNT" localSheetId="1">#REF!</definedName>
    <definedName name="PRVCNT" localSheetId="2">#REF!</definedName>
    <definedName name="PRVCNT" localSheetId="5">#REF!</definedName>
    <definedName name="PRVCNT" localSheetId="6">#REF!</definedName>
    <definedName name="PRVCNT" localSheetId="7">#REF!</definedName>
    <definedName name="PRVCNT">#REF!</definedName>
    <definedName name="PRVDATE" localSheetId="1">#REF!</definedName>
    <definedName name="PRVDATE" localSheetId="2">#REF!</definedName>
    <definedName name="PRVDATE" localSheetId="5">#REF!</definedName>
    <definedName name="PRVDATE" localSheetId="6">#REF!</definedName>
    <definedName name="PRVDATE" localSheetId="7">#REF!</definedName>
    <definedName name="PRVDATE">#REF!</definedName>
    <definedName name="PRVFUEL" localSheetId="1">#REF!</definedName>
    <definedName name="PRVFUEL" localSheetId="2">#REF!</definedName>
    <definedName name="PRVFUEL" localSheetId="5">#REF!</definedName>
    <definedName name="PRVFUEL" localSheetId="6">#REF!</definedName>
    <definedName name="PRVFUEL" localSheetId="7">#REF!</definedName>
    <definedName name="PRVFUEL">#REF!</definedName>
    <definedName name="PRVKW" localSheetId="1">#REF!</definedName>
    <definedName name="PRVKW" localSheetId="2">#REF!</definedName>
    <definedName name="PRVKW" localSheetId="5">#REF!</definedName>
    <definedName name="PRVKW" localSheetId="6">#REF!</definedName>
    <definedName name="PRVKW" localSheetId="7">#REF!</definedName>
    <definedName name="PRVKW">#REF!</definedName>
    <definedName name="PRVKWH" localSheetId="1">#REF!</definedName>
    <definedName name="PRVKWH" localSheetId="2">#REF!</definedName>
    <definedName name="PRVKWH" localSheetId="5">#REF!</definedName>
    <definedName name="PRVKWH" localSheetId="6">#REF!</definedName>
    <definedName name="PRVKWH" localSheetId="7">#REF!</definedName>
    <definedName name="PRVKWH">#REF!</definedName>
    <definedName name="PRVMSRR" localSheetId="1">#REF!</definedName>
    <definedName name="PRVMSRR" localSheetId="2">#REF!</definedName>
    <definedName name="PRVMSRR" localSheetId="5">#REF!</definedName>
    <definedName name="PRVMSRR" localSheetId="6">#REF!</definedName>
    <definedName name="PRVMSRR" localSheetId="7">#REF!</definedName>
    <definedName name="PRVMSRR">#REF!</definedName>
    <definedName name="PRVPFCC" localSheetId="1">#REF!</definedName>
    <definedName name="PRVPFCC" localSheetId="2">#REF!</definedName>
    <definedName name="PRVPFCC" localSheetId="5">#REF!</definedName>
    <definedName name="PRVPFCC" localSheetId="6">#REF!</definedName>
    <definedName name="PRVPFCC" localSheetId="7">#REF!</definedName>
    <definedName name="PRVPFCC">#REF!</definedName>
    <definedName name="PSO_Proj_Allocators" localSheetId="1">#REF!</definedName>
    <definedName name="PSO_Proj_Allocators" localSheetId="2">#REF!</definedName>
    <definedName name="PSO_Proj_Allocators" localSheetId="5">#REF!</definedName>
    <definedName name="PSO_Proj_Allocators" localSheetId="6">#REF!</definedName>
    <definedName name="PSO_Proj_Allocators" localSheetId="7">#REF!</definedName>
    <definedName name="PSO_Proj_Allocators">#REF!</definedName>
    <definedName name="PSOallocatorsP" localSheetId="1">#REF!</definedName>
    <definedName name="PSOallocatorsP" localSheetId="2">#REF!</definedName>
    <definedName name="PSOallocatorsP" localSheetId="5">#REF!</definedName>
    <definedName name="PSOallocatorsP" localSheetId="6">#REF!</definedName>
    <definedName name="PSOallocatorsP" localSheetId="7">#REF!</definedName>
    <definedName name="PSOallocatorsP">#REF!</definedName>
    <definedName name="PVHIOFPCBL" localSheetId="1">#REF!</definedName>
    <definedName name="PVHIOFPCBL" localSheetId="2">#REF!</definedName>
    <definedName name="PVHIOFPCBL" localSheetId="5">#REF!</definedName>
    <definedName name="PVHIOFPCBL" localSheetId="6">#REF!</definedName>
    <definedName name="PVHIOFPCBL" localSheetId="7">#REF!</definedName>
    <definedName name="PVHIOFPCBL">#REF!</definedName>
    <definedName name="PVHIOPCBL" localSheetId="1">#REF!</definedName>
    <definedName name="PVHIOPCBL" localSheetId="2">#REF!</definedName>
    <definedName name="PVHIOPCBL" localSheetId="5">#REF!</definedName>
    <definedName name="PVHIOPCBL" localSheetId="6">#REF!</definedName>
    <definedName name="PVHIOPCBL" localSheetId="7">#REF!</definedName>
    <definedName name="PVHIOPCBL">#REF!</definedName>
    <definedName name="RatchetFactor" localSheetId="1">#REF!</definedName>
    <definedName name="RatchetFactor" localSheetId="2">#REF!</definedName>
    <definedName name="RatchetFactor" localSheetId="5">#REF!</definedName>
    <definedName name="RatchetFactor" localSheetId="6">#REF!</definedName>
    <definedName name="RatchetFactor" localSheetId="7">#REF!</definedName>
    <definedName name="RatchetFactor">#REF!</definedName>
    <definedName name="RCRDRID" localSheetId="1">#REF!</definedName>
    <definedName name="RCRDRID" localSheetId="2">#REF!</definedName>
    <definedName name="RCRDRID" localSheetId="5">#REF!</definedName>
    <definedName name="RCRDRID" localSheetId="6">#REF!</definedName>
    <definedName name="RCRDRID" localSheetId="7">#REF!</definedName>
    <definedName name="RCRDRID">#REF!</definedName>
    <definedName name="RCTVHRS" localSheetId="1">#REF!</definedName>
    <definedName name="RCTVHRS" localSheetId="2">#REF!</definedName>
    <definedName name="RCTVHRS" localSheetId="5">#REF!</definedName>
    <definedName name="RCTVHRS" localSheetId="6">#REF!</definedName>
    <definedName name="RCTVHRS" localSheetId="7">#REF!</definedName>
    <definedName name="RCTVHRS">#REF!</definedName>
    <definedName name="RDRBLK1C" localSheetId="1">#REF!</definedName>
    <definedName name="RDRBLK1C" localSheetId="2">#REF!</definedName>
    <definedName name="RDRBLK1C" localSheetId="5">#REF!</definedName>
    <definedName name="RDRBLK1C" localSheetId="6">#REF!</definedName>
    <definedName name="RDRBLK1C" localSheetId="7">#REF!</definedName>
    <definedName name="RDRBLK1C">#REF!</definedName>
    <definedName name="RDRBLK1Q" localSheetId="1">#REF!</definedName>
    <definedName name="RDRBLK1Q" localSheetId="2">#REF!</definedName>
    <definedName name="RDRBLK1Q" localSheetId="5">#REF!</definedName>
    <definedName name="RDRBLK1Q" localSheetId="6">#REF!</definedName>
    <definedName name="RDRBLK1Q" localSheetId="7">#REF!</definedName>
    <definedName name="RDRBLK1Q">#REF!</definedName>
    <definedName name="RDRBLK2C" localSheetId="1">#REF!</definedName>
    <definedName name="RDRBLK2C" localSheetId="2">#REF!</definedName>
    <definedName name="RDRBLK2C" localSheetId="5">#REF!</definedName>
    <definedName name="RDRBLK2C" localSheetId="6">#REF!</definedName>
    <definedName name="RDRBLK2C" localSheetId="7">#REF!</definedName>
    <definedName name="RDRBLK2C">#REF!</definedName>
    <definedName name="RDRBLK2Q" localSheetId="1">#REF!</definedName>
    <definedName name="RDRBLK2Q" localSheetId="2">#REF!</definedName>
    <definedName name="RDRBLK2Q" localSheetId="5">#REF!</definedName>
    <definedName name="RDRBLK2Q" localSheetId="6">#REF!</definedName>
    <definedName name="RDRBLK2Q" localSheetId="7">#REF!</definedName>
    <definedName name="RDRBLK2Q">#REF!</definedName>
    <definedName name="RDRBLK3C" localSheetId="1">#REF!</definedName>
    <definedName name="RDRBLK3C" localSheetId="2">#REF!</definedName>
    <definedName name="RDRBLK3C" localSheetId="5">#REF!</definedName>
    <definedName name="RDRBLK3C" localSheetId="6">#REF!</definedName>
    <definedName name="RDRBLK3C" localSheetId="7">#REF!</definedName>
    <definedName name="RDRBLK3C">#REF!</definedName>
    <definedName name="RDRBLK3Q" localSheetId="1">#REF!</definedName>
    <definedName name="RDRBLK3Q" localSheetId="2">#REF!</definedName>
    <definedName name="RDRBLK3Q" localSheetId="5">#REF!</definedName>
    <definedName name="RDRBLK3Q" localSheetId="6">#REF!</definedName>
    <definedName name="RDRBLK3Q" localSheetId="7">#REF!</definedName>
    <definedName name="RDRBLK3Q">#REF!</definedName>
    <definedName name="RDRBLKTC" localSheetId="1">#REF!</definedName>
    <definedName name="RDRBLKTC" localSheetId="2">#REF!</definedName>
    <definedName name="RDRBLKTC" localSheetId="5">#REF!</definedName>
    <definedName name="RDRBLKTC" localSheetId="6">#REF!</definedName>
    <definedName name="RDRBLKTC" localSheetId="7">#REF!</definedName>
    <definedName name="RDRBLKTC">#REF!</definedName>
    <definedName name="RDRBLKTC1" localSheetId="1">#REF!</definedName>
    <definedName name="RDRBLKTC1" localSheetId="2">#REF!</definedName>
    <definedName name="RDRBLKTC1" localSheetId="5">#REF!</definedName>
    <definedName name="RDRBLKTC1" localSheetId="6">#REF!</definedName>
    <definedName name="RDRBLKTC1" localSheetId="7">#REF!</definedName>
    <definedName name="RDRBLKTC1">#REF!</definedName>
    <definedName name="RDRBLKTC10" localSheetId="1">#REF!</definedName>
    <definedName name="RDRBLKTC10" localSheetId="2">#REF!</definedName>
    <definedName name="RDRBLKTC10" localSheetId="5">#REF!</definedName>
    <definedName name="RDRBLKTC10" localSheetId="6">#REF!</definedName>
    <definedName name="RDRBLKTC10" localSheetId="7">#REF!</definedName>
    <definedName name="RDRBLKTC10">#REF!</definedName>
    <definedName name="RDRBLKTC11" localSheetId="1">#REF!</definedName>
    <definedName name="RDRBLKTC11" localSheetId="2">#REF!</definedName>
    <definedName name="RDRBLKTC11" localSheetId="5">#REF!</definedName>
    <definedName name="RDRBLKTC11" localSheetId="6">#REF!</definedName>
    <definedName name="RDRBLKTC11" localSheetId="7">#REF!</definedName>
    <definedName name="RDRBLKTC11">#REF!</definedName>
    <definedName name="RDRBLKTC12" localSheetId="1">#REF!</definedName>
    <definedName name="RDRBLKTC12" localSheetId="2">#REF!</definedName>
    <definedName name="RDRBLKTC12" localSheetId="5">#REF!</definedName>
    <definedName name="RDRBLKTC12" localSheetId="6">#REF!</definedName>
    <definedName name="RDRBLKTC12" localSheetId="7">#REF!</definedName>
    <definedName name="RDRBLKTC12">#REF!</definedName>
    <definedName name="RDRBLKTC13" localSheetId="1">#REF!</definedName>
    <definedName name="RDRBLKTC13" localSheetId="2">#REF!</definedName>
    <definedName name="RDRBLKTC13" localSheetId="5">#REF!</definedName>
    <definedName name="RDRBLKTC13" localSheetId="6">#REF!</definedName>
    <definedName name="RDRBLKTC13" localSheetId="7">#REF!</definedName>
    <definedName name="RDRBLKTC13">#REF!</definedName>
    <definedName name="RDRBLKTC14" localSheetId="1">#REF!</definedName>
    <definedName name="RDRBLKTC14" localSheetId="2">#REF!</definedName>
    <definedName name="RDRBLKTC14" localSheetId="5">#REF!</definedName>
    <definedName name="RDRBLKTC14" localSheetId="6">#REF!</definedName>
    <definedName name="RDRBLKTC14" localSheetId="7">#REF!</definedName>
    <definedName name="RDRBLKTC14">#REF!</definedName>
    <definedName name="RDRBLKTC15" localSheetId="1">#REF!</definedName>
    <definedName name="RDRBLKTC15" localSheetId="2">#REF!</definedName>
    <definedName name="RDRBLKTC15" localSheetId="5">#REF!</definedName>
    <definedName name="RDRBLKTC15" localSheetId="6">#REF!</definedName>
    <definedName name="RDRBLKTC15" localSheetId="7">#REF!</definedName>
    <definedName name="RDRBLKTC15">#REF!</definedName>
    <definedName name="RDRBLKTC16" localSheetId="1">#REF!</definedName>
    <definedName name="RDRBLKTC16" localSheetId="2">#REF!</definedName>
    <definedName name="RDRBLKTC16" localSheetId="5">#REF!</definedName>
    <definedName name="RDRBLKTC16" localSheetId="6">#REF!</definedName>
    <definedName name="RDRBLKTC16" localSheetId="7">#REF!</definedName>
    <definedName name="RDRBLKTC16">#REF!</definedName>
    <definedName name="RDRBLKTC17" localSheetId="1">#REF!</definedName>
    <definedName name="RDRBLKTC17" localSheetId="2">#REF!</definedName>
    <definedName name="RDRBLKTC17" localSheetId="5">#REF!</definedName>
    <definedName name="RDRBLKTC17" localSheetId="6">#REF!</definedName>
    <definedName name="RDRBLKTC17" localSheetId="7">#REF!</definedName>
    <definedName name="RDRBLKTC17">#REF!</definedName>
    <definedName name="RDRBLKTC18" localSheetId="1">#REF!</definedName>
    <definedName name="RDRBLKTC18" localSheetId="2">#REF!</definedName>
    <definedName name="RDRBLKTC18" localSheetId="5">#REF!</definedName>
    <definedName name="RDRBLKTC18" localSheetId="6">#REF!</definedName>
    <definedName name="RDRBLKTC18" localSheetId="7">#REF!</definedName>
    <definedName name="RDRBLKTC18">#REF!</definedName>
    <definedName name="RDRBLKTC19" localSheetId="1">#REF!</definedName>
    <definedName name="RDRBLKTC19" localSheetId="2">#REF!</definedName>
    <definedName name="RDRBLKTC19" localSheetId="5">#REF!</definedName>
    <definedName name="RDRBLKTC19" localSheetId="6">#REF!</definedName>
    <definedName name="RDRBLKTC19" localSheetId="7">#REF!</definedName>
    <definedName name="RDRBLKTC19">#REF!</definedName>
    <definedName name="RDRBLKTC2" localSheetId="1">#REF!</definedName>
    <definedName name="RDRBLKTC2" localSheetId="2">#REF!</definedName>
    <definedName name="RDRBLKTC2" localSheetId="5">#REF!</definedName>
    <definedName name="RDRBLKTC2" localSheetId="6">#REF!</definedName>
    <definedName name="RDRBLKTC2" localSheetId="7">#REF!</definedName>
    <definedName name="RDRBLKTC2">#REF!</definedName>
    <definedName name="RDRBLKTC20" localSheetId="1">#REF!</definedName>
    <definedName name="RDRBLKTC20" localSheetId="2">#REF!</definedName>
    <definedName name="RDRBLKTC20" localSheetId="5">#REF!</definedName>
    <definedName name="RDRBLKTC20" localSheetId="6">#REF!</definedName>
    <definedName name="RDRBLKTC20" localSheetId="7">#REF!</definedName>
    <definedName name="RDRBLKTC20">#REF!</definedName>
    <definedName name="RDRBLKTC3" localSheetId="1">#REF!</definedName>
    <definedName name="RDRBLKTC3" localSheetId="2">#REF!</definedName>
    <definedName name="RDRBLKTC3" localSheetId="5">#REF!</definedName>
    <definedName name="RDRBLKTC3" localSheetId="6">#REF!</definedName>
    <definedName name="RDRBLKTC3" localSheetId="7">#REF!</definedName>
    <definedName name="RDRBLKTC3">#REF!</definedName>
    <definedName name="RDRBLKTC4" localSheetId="1">#REF!</definedName>
    <definedName name="RDRBLKTC4" localSheetId="2">#REF!</definedName>
    <definedName name="RDRBLKTC4" localSheetId="5">#REF!</definedName>
    <definedName name="RDRBLKTC4" localSheetId="6">#REF!</definedName>
    <definedName name="RDRBLKTC4" localSheetId="7">#REF!</definedName>
    <definedName name="RDRBLKTC4">#REF!</definedName>
    <definedName name="RDRBLKTC5" localSheetId="1">#REF!</definedName>
    <definedName name="RDRBLKTC5" localSheetId="2">#REF!</definedName>
    <definedName name="RDRBLKTC5" localSheetId="5">#REF!</definedName>
    <definedName name="RDRBLKTC5" localSheetId="6">#REF!</definedName>
    <definedName name="RDRBLKTC5" localSheetId="7">#REF!</definedName>
    <definedName name="RDRBLKTC5">#REF!</definedName>
    <definedName name="RDRBLKTC6" localSheetId="1">#REF!</definedName>
    <definedName name="RDRBLKTC6" localSheetId="2">#REF!</definedName>
    <definedName name="RDRBLKTC6" localSheetId="5">#REF!</definedName>
    <definedName name="RDRBLKTC6" localSheetId="6">#REF!</definedName>
    <definedName name="RDRBLKTC6" localSheetId="7">#REF!</definedName>
    <definedName name="RDRBLKTC6">#REF!</definedName>
    <definedName name="RDRBLKTC7" localSheetId="1">#REF!</definedName>
    <definedName name="RDRBLKTC7" localSheetId="2">#REF!</definedName>
    <definedName name="RDRBLKTC7" localSheetId="5">#REF!</definedName>
    <definedName name="RDRBLKTC7" localSheetId="6">#REF!</definedName>
    <definedName name="RDRBLKTC7" localSheetId="7">#REF!</definedName>
    <definedName name="RDRBLKTC7">#REF!</definedName>
    <definedName name="RDRBLKTC8" localSheetId="1">#REF!</definedName>
    <definedName name="RDRBLKTC8" localSheetId="2">#REF!</definedName>
    <definedName name="RDRBLKTC8" localSheetId="5">#REF!</definedName>
    <definedName name="RDRBLKTC8" localSheetId="6">#REF!</definedName>
    <definedName name="RDRBLKTC8" localSheetId="7">#REF!</definedName>
    <definedName name="RDRBLKTC8">#REF!</definedName>
    <definedName name="RDRBLKTC9" localSheetId="1">#REF!</definedName>
    <definedName name="RDRBLKTC9" localSheetId="2">#REF!</definedName>
    <definedName name="RDRBLKTC9" localSheetId="5">#REF!</definedName>
    <definedName name="RDRBLKTC9" localSheetId="6">#REF!</definedName>
    <definedName name="RDRBLKTC9" localSheetId="7">#REF!</definedName>
    <definedName name="RDRBLKTC9">#REF!</definedName>
    <definedName name="RDRBLKTQ" localSheetId="1">#REF!</definedName>
    <definedName name="RDRBLKTQ" localSheetId="2">#REF!</definedName>
    <definedName name="RDRBLKTQ" localSheetId="5">#REF!</definedName>
    <definedName name="RDRBLKTQ" localSheetId="6">#REF!</definedName>
    <definedName name="RDRBLKTQ" localSheetId="7">#REF!</definedName>
    <definedName name="RDRBLKTQ">#REF!</definedName>
    <definedName name="RDRCODE" localSheetId="1">#REF!</definedName>
    <definedName name="RDRCODE" localSheetId="2">#REF!</definedName>
    <definedName name="RDRCODE" localSheetId="5">#REF!</definedName>
    <definedName name="RDRCODE" localSheetId="6">#REF!</definedName>
    <definedName name="RDRCODE" localSheetId="7">#REF!</definedName>
    <definedName name="RDRCODE">#REF!</definedName>
    <definedName name="RDRCYCLE" localSheetId="1">#REF!</definedName>
    <definedName name="RDRCYCLE" localSheetId="2">#REF!</definedName>
    <definedName name="RDRCYCLE" localSheetId="5">#REF!</definedName>
    <definedName name="RDRCYCLE" localSheetId="6">#REF!</definedName>
    <definedName name="RDRCYCLE" localSheetId="7">#REF!</definedName>
    <definedName name="RDRCYCLE">#REF!</definedName>
    <definedName name="RDRDATE" localSheetId="1">#REF!</definedName>
    <definedName name="RDRDATE" localSheetId="2">#REF!</definedName>
    <definedName name="RDRDATE" localSheetId="5">#REF!</definedName>
    <definedName name="RDRDATE" localSheetId="6">#REF!</definedName>
    <definedName name="RDRDATE" localSheetId="7">#REF!</definedName>
    <definedName name="RDRDATE">#REF!</definedName>
    <definedName name="RDRNAME" localSheetId="1">#REF!</definedName>
    <definedName name="RDRNAME" localSheetId="2">#REF!</definedName>
    <definedName name="RDRNAME" localSheetId="5">#REF!</definedName>
    <definedName name="RDRNAME" localSheetId="6">#REF!</definedName>
    <definedName name="RDRNAME" localSheetId="7">#REF!</definedName>
    <definedName name="RDRNAME">#REF!</definedName>
    <definedName name="RDRRATEB" localSheetId="1">#REF!</definedName>
    <definedName name="RDRRATEB" localSheetId="2">#REF!</definedName>
    <definedName name="RDRRATEB" localSheetId="5">#REF!</definedName>
    <definedName name="RDRRATEB" localSheetId="6">#REF!</definedName>
    <definedName name="RDRRATEB" localSheetId="7">#REF!</definedName>
    <definedName name="RDRRATEB">#REF!</definedName>
    <definedName name="RDRRATEB1" localSheetId="1">#REF!</definedName>
    <definedName name="RDRRATEB1" localSheetId="2">#REF!</definedName>
    <definedName name="RDRRATEB1" localSheetId="5">#REF!</definedName>
    <definedName name="RDRRATEB1" localSheetId="6">#REF!</definedName>
    <definedName name="RDRRATEB1" localSheetId="7">#REF!</definedName>
    <definedName name="RDRRATEB1">#REF!</definedName>
    <definedName name="RDRRATEB10" localSheetId="1">#REF!</definedName>
    <definedName name="RDRRATEB10" localSheetId="2">#REF!</definedName>
    <definedName name="RDRRATEB10" localSheetId="5">#REF!</definedName>
    <definedName name="RDRRATEB10" localSheetId="6">#REF!</definedName>
    <definedName name="RDRRATEB10" localSheetId="7">#REF!</definedName>
    <definedName name="RDRRATEB10">#REF!</definedName>
    <definedName name="RDRRATEB11" localSheetId="1">#REF!</definedName>
    <definedName name="RDRRATEB11" localSheetId="2">#REF!</definedName>
    <definedName name="RDRRATEB11" localSheetId="5">#REF!</definedName>
    <definedName name="RDRRATEB11" localSheetId="6">#REF!</definedName>
    <definedName name="RDRRATEB11" localSheetId="7">#REF!</definedName>
    <definedName name="RDRRATEB11">#REF!</definedName>
    <definedName name="RDRRATEB12" localSheetId="1">#REF!</definedName>
    <definedName name="RDRRATEB12" localSheetId="2">#REF!</definedName>
    <definedName name="RDRRATEB12" localSheetId="5">#REF!</definedName>
    <definedName name="RDRRATEB12" localSheetId="6">#REF!</definedName>
    <definedName name="RDRRATEB12" localSheetId="7">#REF!</definedName>
    <definedName name="RDRRATEB12">#REF!</definedName>
    <definedName name="RDRRATEB13" localSheetId="1">#REF!</definedName>
    <definedName name="RDRRATEB13" localSheetId="2">#REF!</definedName>
    <definedName name="RDRRATEB13" localSheetId="5">#REF!</definedName>
    <definedName name="RDRRATEB13" localSheetId="6">#REF!</definedName>
    <definedName name="RDRRATEB13" localSheetId="7">#REF!</definedName>
    <definedName name="RDRRATEB13">#REF!</definedName>
    <definedName name="RDRRATEB14" localSheetId="1">#REF!</definedName>
    <definedName name="RDRRATEB14" localSheetId="2">#REF!</definedName>
    <definedName name="RDRRATEB14" localSheetId="5">#REF!</definedName>
    <definedName name="RDRRATEB14" localSheetId="6">#REF!</definedName>
    <definedName name="RDRRATEB14" localSheetId="7">#REF!</definedName>
    <definedName name="RDRRATEB14">#REF!</definedName>
    <definedName name="RDRRATEB15" localSheetId="1">#REF!</definedName>
    <definedName name="RDRRATEB15" localSheetId="2">#REF!</definedName>
    <definedName name="RDRRATEB15" localSheetId="5">#REF!</definedName>
    <definedName name="RDRRATEB15" localSheetId="6">#REF!</definedName>
    <definedName name="RDRRATEB15" localSheetId="7">#REF!</definedName>
    <definedName name="RDRRATEB15">#REF!</definedName>
    <definedName name="RDRRATEB16" localSheetId="1">#REF!</definedName>
    <definedName name="RDRRATEB16" localSheetId="2">#REF!</definedName>
    <definedName name="RDRRATEB16" localSheetId="5">#REF!</definedName>
    <definedName name="RDRRATEB16" localSheetId="6">#REF!</definedName>
    <definedName name="RDRRATEB16" localSheetId="7">#REF!</definedName>
    <definedName name="RDRRATEB16">#REF!</definedName>
    <definedName name="RDRRATEB17" localSheetId="1">#REF!</definedName>
    <definedName name="RDRRATEB17" localSheetId="2">#REF!</definedName>
    <definedName name="RDRRATEB17" localSheetId="5">#REF!</definedName>
    <definedName name="RDRRATEB17" localSheetId="6">#REF!</definedName>
    <definedName name="RDRRATEB17" localSheetId="7">#REF!</definedName>
    <definedName name="RDRRATEB17">#REF!</definedName>
    <definedName name="RDRRATEB18" localSheetId="1">#REF!</definedName>
    <definedName name="RDRRATEB18" localSheetId="2">#REF!</definedName>
    <definedName name="RDRRATEB18" localSheetId="5">#REF!</definedName>
    <definedName name="RDRRATEB18" localSheetId="6">#REF!</definedName>
    <definedName name="RDRRATEB18" localSheetId="7">#REF!</definedName>
    <definedName name="RDRRATEB18">#REF!</definedName>
    <definedName name="RDRRATEB19" localSheetId="1">#REF!</definedName>
    <definedName name="RDRRATEB19" localSheetId="2">#REF!</definedName>
    <definedName name="RDRRATEB19" localSheetId="5">#REF!</definedName>
    <definedName name="RDRRATEB19" localSheetId="6">#REF!</definedName>
    <definedName name="RDRRATEB19" localSheetId="7">#REF!</definedName>
    <definedName name="RDRRATEB19">#REF!</definedName>
    <definedName name="RDRRATEB2" localSheetId="1">#REF!</definedName>
    <definedName name="RDRRATEB2" localSheetId="2">#REF!</definedName>
    <definedName name="RDRRATEB2" localSheetId="5">#REF!</definedName>
    <definedName name="RDRRATEB2" localSheetId="6">#REF!</definedName>
    <definedName name="RDRRATEB2" localSheetId="7">#REF!</definedName>
    <definedName name="RDRRATEB2">#REF!</definedName>
    <definedName name="RDRRATEB20" localSheetId="1">#REF!</definedName>
    <definedName name="RDRRATEB20" localSheetId="2">#REF!</definedName>
    <definedName name="RDRRATEB20" localSheetId="5">#REF!</definedName>
    <definedName name="RDRRATEB20" localSheetId="6">#REF!</definedName>
    <definedName name="RDRRATEB20" localSheetId="7">#REF!</definedName>
    <definedName name="RDRRATEB20">#REF!</definedName>
    <definedName name="RDRRATEB3" localSheetId="1">#REF!</definedName>
    <definedName name="RDRRATEB3" localSheetId="2">#REF!</definedName>
    <definedName name="RDRRATEB3" localSheetId="5">#REF!</definedName>
    <definedName name="RDRRATEB3" localSheetId="6">#REF!</definedName>
    <definedName name="RDRRATEB3" localSheetId="7">#REF!</definedName>
    <definedName name="RDRRATEB3">#REF!</definedName>
    <definedName name="RDRRATEB4" localSheetId="1">#REF!</definedName>
    <definedName name="RDRRATEB4" localSheetId="2">#REF!</definedName>
    <definedName name="RDRRATEB4" localSheetId="5">#REF!</definedName>
    <definedName name="RDRRATEB4" localSheetId="6">#REF!</definedName>
    <definedName name="RDRRATEB4" localSheetId="7">#REF!</definedName>
    <definedName name="RDRRATEB4">#REF!</definedName>
    <definedName name="RDRRATEB5" localSheetId="1">#REF!</definedName>
    <definedName name="RDRRATEB5" localSheetId="2">#REF!</definedName>
    <definedName name="RDRRATEB5" localSheetId="5">#REF!</definedName>
    <definedName name="RDRRATEB5" localSheetId="6">#REF!</definedName>
    <definedName name="RDRRATEB5" localSheetId="7">#REF!</definedName>
    <definedName name="RDRRATEB5">#REF!</definedName>
    <definedName name="RDRRATEB6" localSheetId="1">#REF!</definedName>
    <definedName name="RDRRATEB6" localSheetId="2">#REF!</definedName>
    <definedName name="RDRRATEB6" localSheetId="5">#REF!</definedName>
    <definedName name="RDRRATEB6" localSheetId="6">#REF!</definedName>
    <definedName name="RDRRATEB6" localSheetId="7">#REF!</definedName>
    <definedName name="RDRRATEB6">#REF!</definedName>
    <definedName name="RDRRATEB7" localSheetId="1">#REF!</definedName>
    <definedName name="RDRRATEB7" localSheetId="2">#REF!</definedName>
    <definedName name="RDRRATEB7" localSheetId="5">#REF!</definedName>
    <definedName name="RDRRATEB7" localSheetId="6">#REF!</definedName>
    <definedName name="RDRRATEB7" localSheetId="7">#REF!</definedName>
    <definedName name="RDRRATEB7">#REF!</definedName>
    <definedName name="RDRRATEB8" localSheetId="1">#REF!</definedName>
    <definedName name="RDRRATEB8" localSheetId="2">#REF!</definedName>
    <definedName name="RDRRATEB8" localSheetId="5">#REF!</definedName>
    <definedName name="RDRRATEB8" localSheetId="6">#REF!</definedName>
    <definedName name="RDRRATEB8" localSheetId="7">#REF!</definedName>
    <definedName name="RDRRATEB8">#REF!</definedName>
    <definedName name="RDRRATEB9" localSheetId="1">#REF!</definedName>
    <definedName name="RDRRATEB9" localSheetId="2">#REF!</definedName>
    <definedName name="RDRRATEB9" localSheetId="5">#REF!</definedName>
    <definedName name="RDRRATEB9" localSheetId="6">#REF!</definedName>
    <definedName name="RDRRATEB9" localSheetId="7">#REF!</definedName>
    <definedName name="RDRRATEB9">#REF!</definedName>
    <definedName name="RDRRATED" localSheetId="1">#REF!</definedName>
    <definedName name="RDRRATED" localSheetId="2">#REF!</definedName>
    <definedName name="RDRRATED" localSheetId="5">#REF!</definedName>
    <definedName name="RDRRATED" localSheetId="6">#REF!</definedName>
    <definedName name="RDRRATED" localSheetId="7">#REF!</definedName>
    <definedName name="RDRRATED">#REF!</definedName>
    <definedName name="RDRRATED1" localSheetId="1">#REF!</definedName>
    <definedName name="RDRRATED1" localSheetId="2">#REF!</definedName>
    <definedName name="RDRRATED1" localSheetId="5">#REF!</definedName>
    <definedName name="RDRRATED1" localSheetId="6">#REF!</definedName>
    <definedName name="RDRRATED1" localSheetId="7">#REF!</definedName>
    <definedName name="RDRRATED1">#REF!</definedName>
    <definedName name="RDRRATED10" localSheetId="1">#REF!</definedName>
    <definedName name="RDRRATED10" localSheetId="2">#REF!</definedName>
    <definedName name="RDRRATED10" localSheetId="5">#REF!</definedName>
    <definedName name="RDRRATED10" localSheetId="6">#REF!</definedName>
    <definedName name="RDRRATED10" localSheetId="7">#REF!</definedName>
    <definedName name="RDRRATED10">#REF!</definedName>
    <definedName name="RDRRATED11" localSheetId="1">#REF!</definedName>
    <definedName name="RDRRATED11" localSheetId="2">#REF!</definedName>
    <definedName name="RDRRATED11" localSheetId="5">#REF!</definedName>
    <definedName name="RDRRATED11" localSheetId="6">#REF!</definedName>
    <definedName name="RDRRATED11" localSheetId="7">#REF!</definedName>
    <definedName name="RDRRATED11">#REF!</definedName>
    <definedName name="RDRRATED12" localSheetId="1">#REF!</definedName>
    <definedName name="RDRRATED12" localSheetId="2">#REF!</definedName>
    <definedName name="RDRRATED12" localSheetId="5">#REF!</definedName>
    <definedName name="RDRRATED12" localSheetId="6">#REF!</definedName>
    <definedName name="RDRRATED12" localSheetId="7">#REF!</definedName>
    <definedName name="RDRRATED12">#REF!</definedName>
    <definedName name="RDRRATED13" localSheetId="1">#REF!</definedName>
    <definedName name="RDRRATED13" localSheetId="2">#REF!</definedName>
    <definedName name="RDRRATED13" localSheetId="5">#REF!</definedName>
    <definedName name="RDRRATED13" localSheetId="6">#REF!</definedName>
    <definedName name="RDRRATED13" localSheetId="7">#REF!</definedName>
    <definedName name="RDRRATED13">#REF!</definedName>
    <definedName name="RDRRATED14" localSheetId="1">#REF!</definedName>
    <definedName name="RDRRATED14" localSheetId="2">#REF!</definedName>
    <definedName name="RDRRATED14" localSheetId="5">#REF!</definedName>
    <definedName name="RDRRATED14" localSheetId="6">#REF!</definedName>
    <definedName name="RDRRATED14" localSheetId="7">#REF!</definedName>
    <definedName name="RDRRATED14">#REF!</definedName>
    <definedName name="RDRRATED15" localSheetId="1">#REF!</definedName>
    <definedName name="RDRRATED15" localSheetId="2">#REF!</definedName>
    <definedName name="RDRRATED15" localSheetId="5">#REF!</definedName>
    <definedName name="RDRRATED15" localSheetId="6">#REF!</definedName>
    <definedName name="RDRRATED15" localSheetId="7">#REF!</definedName>
    <definedName name="RDRRATED15">#REF!</definedName>
    <definedName name="RDRRATED16" localSheetId="1">#REF!</definedName>
    <definedName name="RDRRATED16" localSheetId="2">#REF!</definedName>
    <definedName name="RDRRATED16" localSheetId="5">#REF!</definedName>
    <definedName name="RDRRATED16" localSheetId="6">#REF!</definedName>
    <definedName name="RDRRATED16" localSheetId="7">#REF!</definedName>
    <definedName name="RDRRATED16">#REF!</definedName>
    <definedName name="RDRRATED17" localSheetId="1">#REF!</definedName>
    <definedName name="RDRRATED17" localSheetId="2">#REF!</definedName>
    <definedName name="RDRRATED17" localSheetId="5">#REF!</definedName>
    <definedName name="RDRRATED17" localSheetId="6">#REF!</definedName>
    <definedName name="RDRRATED17" localSheetId="7">#REF!</definedName>
    <definedName name="RDRRATED17">#REF!</definedName>
    <definedName name="RDRRATED18" localSheetId="1">#REF!</definedName>
    <definedName name="RDRRATED18" localSheetId="2">#REF!</definedName>
    <definedName name="RDRRATED18" localSheetId="5">#REF!</definedName>
    <definedName name="RDRRATED18" localSheetId="6">#REF!</definedName>
    <definedName name="RDRRATED18" localSheetId="7">#REF!</definedName>
    <definedName name="RDRRATED18">#REF!</definedName>
    <definedName name="RDRRATED19" localSheetId="1">#REF!</definedName>
    <definedName name="RDRRATED19" localSheetId="2">#REF!</definedName>
    <definedName name="RDRRATED19" localSheetId="5">#REF!</definedName>
    <definedName name="RDRRATED19" localSheetId="6">#REF!</definedName>
    <definedName name="RDRRATED19" localSheetId="7">#REF!</definedName>
    <definedName name="RDRRATED19">#REF!</definedName>
    <definedName name="RDRRATED2" localSheetId="1">#REF!</definedName>
    <definedName name="RDRRATED2" localSheetId="2">#REF!</definedName>
    <definedName name="RDRRATED2" localSheetId="5">#REF!</definedName>
    <definedName name="RDRRATED2" localSheetId="6">#REF!</definedName>
    <definedName name="RDRRATED2" localSheetId="7">#REF!</definedName>
    <definedName name="RDRRATED2">#REF!</definedName>
    <definedName name="RDRRATED20" localSheetId="1">#REF!</definedName>
    <definedName name="RDRRATED20" localSheetId="2">#REF!</definedName>
    <definedName name="RDRRATED20" localSheetId="5">#REF!</definedName>
    <definedName name="RDRRATED20" localSheetId="6">#REF!</definedName>
    <definedName name="RDRRATED20" localSheetId="7">#REF!</definedName>
    <definedName name="RDRRATED20">#REF!</definedName>
    <definedName name="RDRRATED3" localSheetId="1">#REF!</definedName>
    <definedName name="RDRRATED3" localSheetId="2">#REF!</definedName>
    <definedName name="RDRRATED3" localSheetId="5">#REF!</definedName>
    <definedName name="RDRRATED3" localSheetId="6">#REF!</definedName>
    <definedName name="RDRRATED3" localSheetId="7">#REF!</definedName>
    <definedName name="RDRRATED3">#REF!</definedName>
    <definedName name="RDRRATED4" localSheetId="1">#REF!</definedName>
    <definedName name="RDRRATED4" localSheetId="2">#REF!</definedName>
    <definedName name="RDRRATED4" localSheetId="5">#REF!</definedName>
    <definedName name="RDRRATED4" localSheetId="6">#REF!</definedName>
    <definedName name="RDRRATED4" localSheetId="7">#REF!</definedName>
    <definedName name="RDRRATED4">#REF!</definedName>
    <definedName name="RDRRATED5" localSheetId="1">#REF!</definedName>
    <definedName name="RDRRATED5" localSheetId="2">#REF!</definedName>
    <definedName name="RDRRATED5" localSheetId="5">#REF!</definedName>
    <definedName name="RDRRATED5" localSheetId="6">#REF!</definedName>
    <definedName name="RDRRATED5" localSheetId="7">#REF!</definedName>
    <definedName name="RDRRATED5">#REF!</definedName>
    <definedName name="RDRRATED6" localSheetId="1">#REF!</definedName>
    <definedName name="RDRRATED6" localSheetId="2">#REF!</definedName>
    <definedName name="RDRRATED6" localSheetId="5">#REF!</definedName>
    <definedName name="RDRRATED6" localSheetId="6">#REF!</definedName>
    <definedName name="RDRRATED6" localSheetId="7">#REF!</definedName>
    <definedName name="RDRRATED6">#REF!</definedName>
    <definedName name="RDRRATED7" localSheetId="1">#REF!</definedName>
    <definedName name="RDRRATED7" localSheetId="2">#REF!</definedName>
    <definedName name="RDRRATED7" localSheetId="5">#REF!</definedName>
    <definedName name="RDRRATED7" localSheetId="6">#REF!</definedName>
    <definedName name="RDRRATED7" localSheetId="7">#REF!</definedName>
    <definedName name="RDRRATED7">#REF!</definedName>
    <definedName name="RDRRATED8" localSheetId="1">#REF!</definedName>
    <definedName name="RDRRATED8" localSheetId="2">#REF!</definedName>
    <definedName name="RDRRATED8" localSheetId="5">#REF!</definedName>
    <definedName name="RDRRATED8" localSheetId="6">#REF!</definedName>
    <definedName name="RDRRATED8" localSheetId="7">#REF!</definedName>
    <definedName name="RDRRATED8">#REF!</definedName>
    <definedName name="RDRRATED9" localSheetId="1">#REF!</definedName>
    <definedName name="RDRRATED9" localSheetId="2">#REF!</definedName>
    <definedName name="RDRRATED9" localSheetId="5">#REF!</definedName>
    <definedName name="RDRRATED9" localSheetId="6">#REF!</definedName>
    <definedName name="RDRRATED9" localSheetId="7">#REF!</definedName>
    <definedName name="RDRRATED9">#REF!</definedName>
    <definedName name="RDRRATEG" localSheetId="1">#REF!</definedName>
    <definedName name="RDRRATEG" localSheetId="2">#REF!</definedName>
    <definedName name="RDRRATEG" localSheetId="5">#REF!</definedName>
    <definedName name="RDRRATEG" localSheetId="6">#REF!</definedName>
    <definedName name="RDRRATEG" localSheetId="7">#REF!</definedName>
    <definedName name="RDRRATEG">#REF!</definedName>
    <definedName name="RDRRATEG1" localSheetId="1">#REF!</definedName>
    <definedName name="RDRRATEG1" localSheetId="2">#REF!</definedName>
    <definedName name="RDRRATEG1" localSheetId="5">#REF!</definedName>
    <definedName name="RDRRATEG1" localSheetId="6">#REF!</definedName>
    <definedName name="RDRRATEG1" localSheetId="7">#REF!</definedName>
    <definedName name="RDRRATEG1">#REF!</definedName>
    <definedName name="RDRRATEG10" localSheetId="1">#REF!</definedName>
    <definedName name="RDRRATEG10" localSheetId="2">#REF!</definedName>
    <definedName name="RDRRATEG10" localSheetId="5">#REF!</definedName>
    <definedName name="RDRRATEG10" localSheetId="6">#REF!</definedName>
    <definedName name="RDRRATEG10" localSheetId="7">#REF!</definedName>
    <definedName name="RDRRATEG10">#REF!</definedName>
    <definedName name="RDRRATEG11" localSheetId="1">#REF!</definedName>
    <definedName name="RDRRATEG11" localSheetId="2">#REF!</definedName>
    <definedName name="RDRRATEG11" localSheetId="5">#REF!</definedName>
    <definedName name="RDRRATEG11" localSheetId="6">#REF!</definedName>
    <definedName name="RDRRATEG11" localSheetId="7">#REF!</definedName>
    <definedName name="RDRRATEG11">#REF!</definedName>
    <definedName name="RDRRATEG12" localSheetId="1">#REF!</definedName>
    <definedName name="RDRRATEG12" localSheetId="2">#REF!</definedName>
    <definedName name="RDRRATEG12" localSheetId="5">#REF!</definedName>
    <definedName name="RDRRATEG12" localSheetId="6">#REF!</definedName>
    <definedName name="RDRRATEG12" localSheetId="7">#REF!</definedName>
    <definedName name="RDRRATEG12">#REF!</definedName>
    <definedName name="RDRRATEG13" localSheetId="1">#REF!</definedName>
    <definedName name="RDRRATEG13" localSheetId="2">#REF!</definedName>
    <definedName name="RDRRATEG13" localSheetId="5">#REF!</definedName>
    <definedName name="RDRRATEG13" localSheetId="6">#REF!</definedName>
    <definedName name="RDRRATEG13" localSheetId="7">#REF!</definedName>
    <definedName name="RDRRATEG13">#REF!</definedName>
    <definedName name="RDRRATEG14" localSheetId="1">#REF!</definedName>
    <definedName name="RDRRATEG14" localSheetId="2">#REF!</definedName>
    <definedName name="RDRRATEG14" localSheetId="5">#REF!</definedName>
    <definedName name="RDRRATEG14" localSheetId="6">#REF!</definedName>
    <definedName name="RDRRATEG14" localSheetId="7">#REF!</definedName>
    <definedName name="RDRRATEG14">#REF!</definedName>
    <definedName name="RDRRATEG15" localSheetId="1">#REF!</definedName>
    <definedName name="RDRRATEG15" localSheetId="2">#REF!</definedName>
    <definedName name="RDRRATEG15" localSheetId="5">#REF!</definedName>
    <definedName name="RDRRATEG15" localSheetId="6">#REF!</definedName>
    <definedName name="RDRRATEG15" localSheetId="7">#REF!</definedName>
    <definedName name="RDRRATEG15">#REF!</definedName>
    <definedName name="RDRRATEG16" localSheetId="1">#REF!</definedName>
    <definedName name="RDRRATEG16" localSheetId="2">#REF!</definedName>
    <definedName name="RDRRATEG16" localSheetId="5">#REF!</definedName>
    <definedName name="RDRRATEG16" localSheetId="6">#REF!</definedName>
    <definedName name="RDRRATEG16" localSheetId="7">#REF!</definedName>
    <definedName name="RDRRATEG16">#REF!</definedName>
    <definedName name="RDRRATEG17" localSheetId="1">#REF!</definedName>
    <definedName name="RDRRATEG17" localSheetId="2">#REF!</definedName>
    <definedName name="RDRRATEG17" localSheetId="5">#REF!</definedName>
    <definedName name="RDRRATEG17" localSheetId="6">#REF!</definedName>
    <definedName name="RDRRATEG17" localSheetId="7">#REF!</definedName>
    <definedName name="RDRRATEG17">#REF!</definedName>
    <definedName name="RDRRATEG18" localSheetId="1">#REF!</definedName>
    <definedName name="RDRRATEG18" localSheetId="2">#REF!</definedName>
    <definedName name="RDRRATEG18" localSheetId="5">#REF!</definedName>
    <definedName name="RDRRATEG18" localSheetId="6">#REF!</definedName>
    <definedName name="RDRRATEG18" localSheetId="7">#REF!</definedName>
    <definedName name="RDRRATEG18">#REF!</definedName>
    <definedName name="RDRRATEG19" localSheetId="1">#REF!</definedName>
    <definedName name="RDRRATEG19" localSheetId="2">#REF!</definedName>
    <definedName name="RDRRATEG19" localSheetId="5">#REF!</definedName>
    <definedName name="RDRRATEG19" localSheetId="6">#REF!</definedName>
    <definedName name="RDRRATEG19" localSheetId="7">#REF!</definedName>
    <definedName name="RDRRATEG19">#REF!</definedName>
    <definedName name="RDRRATEG2" localSheetId="1">#REF!</definedName>
    <definedName name="RDRRATEG2" localSheetId="2">#REF!</definedName>
    <definedName name="RDRRATEG2" localSheetId="5">#REF!</definedName>
    <definedName name="RDRRATEG2" localSheetId="6">#REF!</definedName>
    <definedName name="RDRRATEG2" localSheetId="7">#REF!</definedName>
    <definedName name="RDRRATEG2">#REF!</definedName>
    <definedName name="RDRRATEG20" localSheetId="1">#REF!</definedName>
    <definedName name="RDRRATEG20" localSheetId="2">#REF!</definedName>
    <definedName name="RDRRATEG20" localSheetId="5">#REF!</definedName>
    <definedName name="RDRRATEG20" localSheetId="6">#REF!</definedName>
    <definedName name="RDRRATEG20" localSheetId="7">#REF!</definedName>
    <definedName name="RDRRATEG20">#REF!</definedName>
    <definedName name="RDRRATEG3" localSheetId="1">#REF!</definedName>
    <definedName name="RDRRATEG3" localSheetId="2">#REF!</definedName>
    <definedName name="RDRRATEG3" localSheetId="5">#REF!</definedName>
    <definedName name="RDRRATEG3" localSheetId="6">#REF!</definedName>
    <definedName name="RDRRATEG3" localSheetId="7">#REF!</definedName>
    <definedName name="RDRRATEG3">#REF!</definedName>
    <definedName name="RDRRATEG4" localSheetId="1">#REF!</definedName>
    <definedName name="RDRRATEG4" localSheetId="2">#REF!</definedName>
    <definedName name="RDRRATEG4" localSheetId="5">#REF!</definedName>
    <definedName name="RDRRATEG4" localSheetId="6">#REF!</definedName>
    <definedName name="RDRRATEG4" localSheetId="7">#REF!</definedName>
    <definedName name="RDRRATEG4">#REF!</definedName>
    <definedName name="RDRRATEG5" localSheetId="1">#REF!</definedName>
    <definedName name="RDRRATEG5" localSheetId="2">#REF!</definedName>
    <definedName name="RDRRATEG5" localSheetId="5">#REF!</definedName>
    <definedName name="RDRRATEG5" localSheetId="6">#REF!</definedName>
    <definedName name="RDRRATEG5" localSheetId="7">#REF!</definedName>
    <definedName name="RDRRATEG5">#REF!</definedName>
    <definedName name="RDRRATEG6" localSheetId="1">#REF!</definedName>
    <definedName name="RDRRATEG6" localSheetId="2">#REF!</definedName>
    <definedName name="RDRRATEG6" localSheetId="5">#REF!</definedName>
    <definedName name="RDRRATEG6" localSheetId="6">#REF!</definedName>
    <definedName name="RDRRATEG6" localSheetId="7">#REF!</definedName>
    <definedName name="RDRRATEG6">#REF!</definedName>
    <definedName name="RDRRATEG7" localSheetId="1">#REF!</definedName>
    <definedName name="RDRRATEG7" localSheetId="2">#REF!</definedName>
    <definedName name="RDRRATEG7" localSheetId="5">#REF!</definedName>
    <definedName name="RDRRATEG7" localSheetId="6">#REF!</definedName>
    <definedName name="RDRRATEG7" localSheetId="7">#REF!</definedName>
    <definedName name="RDRRATEG7">#REF!</definedName>
    <definedName name="RDRRATEG8" localSheetId="1">#REF!</definedName>
    <definedName name="RDRRATEG8" localSheetId="2">#REF!</definedName>
    <definedName name="RDRRATEG8" localSheetId="5">#REF!</definedName>
    <definedName name="RDRRATEG8" localSheetId="6">#REF!</definedName>
    <definedName name="RDRRATEG8" localSheetId="7">#REF!</definedName>
    <definedName name="RDRRATEG8">#REF!</definedName>
    <definedName name="RDRRATEG9" localSheetId="1">#REF!</definedName>
    <definedName name="RDRRATEG9" localSheetId="2">#REF!</definedName>
    <definedName name="RDRRATEG9" localSheetId="5">#REF!</definedName>
    <definedName name="RDRRATEG9" localSheetId="6">#REF!</definedName>
    <definedName name="RDRRATEG9" localSheetId="7">#REF!</definedName>
    <definedName name="RDRRATEG9">#REF!</definedName>
    <definedName name="RDRRATET" localSheetId="1">#REF!</definedName>
    <definedName name="RDRRATET" localSheetId="2">#REF!</definedName>
    <definedName name="RDRRATET" localSheetId="5">#REF!</definedName>
    <definedName name="RDRRATET" localSheetId="6">#REF!</definedName>
    <definedName name="RDRRATET" localSheetId="7">#REF!</definedName>
    <definedName name="RDRRATET">#REF!</definedName>
    <definedName name="RDRRATET1" localSheetId="1">#REF!</definedName>
    <definedName name="RDRRATET1" localSheetId="2">#REF!</definedName>
    <definedName name="RDRRATET1" localSheetId="5">#REF!</definedName>
    <definedName name="RDRRATET1" localSheetId="6">#REF!</definedName>
    <definedName name="RDRRATET1" localSheetId="7">#REF!</definedName>
    <definedName name="RDRRATET1">#REF!</definedName>
    <definedName name="RDRRATET10" localSheetId="1">#REF!</definedName>
    <definedName name="RDRRATET10" localSheetId="2">#REF!</definedName>
    <definedName name="RDRRATET10" localSheetId="5">#REF!</definedName>
    <definedName name="RDRRATET10" localSheetId="6">#REF!</definedName>
    <definedName name="RDRRATET10" localSheetId="7">#REF!</definedName>
    <definedName name="RDRRATET10">#REF!</definedName>
    <definedName name="RDRRATET11" localSheetId="1">#REF!</definedName>
    <definedName name="RDRRATET11" localSheetId="2">#REF!</definedName>
    <definedName name="RDRRATET11" localSheetId="5">#REF!</definedName>
    <definedName name="RDRRATET11" localSheetId="6">#REF!</definedName>
    <definedName name="RDRRATET11" localSheetId="7">#REF!</definedName>
    <definedName name="RDRRATET11">#REF!</definedName>
    <definedName name="RDRRATET12" localSheetId="1">#REF!</definedName>
    <definedName name="RDRRATET12" localSheetId="2">#REF!</definedName>
    <definedName name="RDRRATET12" localSheetId="5">#REF!</definedName>
    <definedName name="RDRRATET12" localSheetId="6">#REF!</definedName>
    <definedName name="RDRRATET12" localSheetId="7">#REF!</definedName>
    <definedName name="RDRRATET12">#REF!</definedName>
    <definedName name="RDRRATET13" localSheetId="1">#REF!</definedName>
    <definedName name="RDRRATET13" localSheetId="2">#REF!</definedName>
    <definedName name="RDRRATET13" localSheetId="5">#REF!</definedName>
    <definedName name="RDRRATET13" localSheetId="6">#REF!</definedName>
    <definedName name="RDRRATET13" localSheetId="7">#REF!</definedName>
    <definedName name="RDRRATET13">#REF!</definedName>
    <definedName name="RDRRATET14" localSheetId="1">#REF!</definedName>
    <definedName name="RDRRATET14" localSheetId="2">#REF!</definedName>
    <definedName name="RDRRATET14" localSheetId="5">#REF!</definedName>
    <definedName name="RDRRATET14" localSheetId="6">#REF!</definedName>
    <definedName name="RDRRATET14" localSheetId="7">#REF!</definedName>
    <definedName name="RDRRATET14">#REF!</definedName>
    <definedName name="RDRRATET15" localSheetId="1">#REF!</definedName>
    <definedName name="RDRRATET15" localSheetId="2">#REF!</definedName>
    <definedName name="RDRRATET15" localSheetId="5">#REF!</definedName>
    <definedName name="RDRRATET15" localSheetId="6">#REF!</definedName>
    <definedName name="RDRRATET15" localSheetId="7">#REF!</definedName>
    <definedName name="RDRRATET15">#REF!</definedName>
    <definedName name="RDRRATET16" localSheetId="1">#REF!</definedName>
    <definedName name="RDRRATET16" localSheetId="2">#REF!</definedName>
    <definedName name="RDRRATET16" localSheetId="5">#REF!</definedName>
    <definedName name="RDRRATET16" localSheetId="6">#REF!</definedName>
    <definedName name="RDRRATET16" localSheetId="7">#REF!</definedName>
    <definedName name="RDRRATET16">#REF!</definedName>
    <definedName name="RDRRATET17" localSheetId="1">#REF!</definedName>
    <definedName name="RDRRATET17" localSheetId="2">#REF!</definedName>
    <definedName name="RDRRATET17" localSheetId="5">#REF!</definedName>
    <definedName name="RDRRATET17" localSheetId="6">#REF!</definedName>
    <definedName name="RDRRATET17" localSheetId="7">#REF!</definedName>
    <definedName name="RDRRATET17">#REF!</definedName>
    <definedName name="RDRRATET18" localSheetId="1">#REF!</definedName>
    <definedName name="RDRRATET18" localSheetId="2">#REF!</definedName>
    <definedName name="RDRRATET18" localSheetId="5">#REF!</definedName>
    <definedName name="RDRRATET18" localSheetId="6">#REF!</definedName>
    <definedName name="RDRRATET18" localSheetId="7">#REF!</definedName>
    <definedName name="RDRRATET18">#REF!</definedName>
    <definedName name="RDRRATET19" localSheetId="1">#REF!</definedName>
    <definedName name="RDRRATET19" localSheetId="2">#REF!</definedName>
    <definedName name="RDRRATET19" localSheetId="5">#REF!</definedName>
    <definedName name="RDRRATET19" localSheetId="6">#REF!</definedName>
    <definedName name="RDRRATET19" localSheetId="7">#REF!</definedName>
    <definedName name="RDRRATET19">#REF!</definedName>
    <definedName name="RDRRATET2" localSheetId="1">#REF!</definedName>
    <definedName name="RDRRATET2" localSheetId="2">#REF!</definedName>
    <definedName name="RDRRATET2" localSheetId="5">#REF!</definedName>
    <definedName name="RDRRATET2" localSheetId="6">#REF!</definedName>
    <definedName name="RDRRATET2" localSheetId="7">#REF!</definedName>
    <definedName name="RDRRATET2">#REF!</definedName>
    <definedName name="RDRRATET20" localSheetId="1">#REF!</definedName>
    <definedName name="RDRRATET20" localSheetId="2">#REF!</definedName>
    <definedName name="RDRRATET20" localSheetId="5">#REF!</definedName>
    <definedName name="RDRRATET20" localSheetId="6">#REF!</definedName>
    <definedName name="RDRRATET20" localSheetId="7">#REF!</definedName>
    <definedName name="RDRRATET20">#REF!</definedName>
    <definedName name="RDRRATET3" localSheetId="1">#REF!</definedName>
    <definedName name="RDRRATET3" localSheetId="2">#REF!</definedName>
    <definedName name="RDRRATET3" localSheetId="5">#REF!</definedName>
    <definedName name="RDRRATET3" localSheetId="6">#REF!</definedName>
    <definedName name="RDRRATET3" localSheetId="7">#REF!</definedName>
    <definedName name="RDRRATET3">#REF!</definedName>
    <definedName name="RDRRATET4" localSheetId="1">#REF!</definedName>
    <definedName name="RDRRATET4" localSheetId="2">#REF!</definedName>
    <definedName name="RDRRATET4" localSheetId="5">#REF!</definedName>
    <definedName name="RDRRATET4" localSheetId="6">#REF!</definedName>
    <definedName name="RDRRATET4" localSheetId="7">#REF!</definedName>
    <definedName name="RDRRATET4">#REF!</definedName>
    <definedName name="RDRRATET5" localSheetId="1">#REF!</definedName>
    <definedName name="RDRRATET5" localSheetId="2">#REF!</definedName>
    <definedName name="RDRRATET5" localSheetId="5">#REF!</definedName>
    <definedName name="RDRRATET5" localSheetId="6">#REF!</definedName>
    <definedName name="RDRRATET5" localSheetId="7">#REF!</definedName>
    <definedName name="RDRRATET5">#REF!</definedName>
    <definedName name="RDRRATET6" localSheetId="1">#REF!</definedName>
    <definedName name="RDRRATET6" localSheetId="2">#REF!</definedName>
    <definedName name="RDRRATET6" localSheetId="5">#REF!</definedName>
    <definedName name="RDRRATET6" localSheetId="6">#REF!</definedName>
    <definedName name="RDRRATET6" localSheetId="7">#REF!</definedName>
    <definedName name="RDRRATET6">#REF!</definedName>
    <definedName name="RDRRATET7" localSheetId="1">#REF!</definedName>
    <definedName name="RDRRATET7" localSheetId="2">#REF!</definedName>
    <definedName name="RDRRATET7" localSheetId="5">#REF!</definedName>
    <definedName name="RDRRATET7" localSheetId="6">#REF!</definedName>
    <definedName name="RDRRATET7" localSheetId="7">#REF!</definedName>
    <definedName name="RDRRATET7">#REF!</definedName>
    <definedName name="RDRRATET8" localSheetId="1">#REF!</definedName>
    <definedName name="RDRRATET8" localSheetId="2">#REF!</definedName>
    <definedName name="RDRRATET8" localSheetId="5">#REF!</definedName>
    <definedName name="RDRRATET8" localSheetId="6">#REF!</definedName>
    <definedName name="RDRRATET8" localSheetId="7">#REF!</definedName>
    <definedName name="RDRRATET8">#REF!</definedName>
    <definedName name="RDRRATET9" localSheetId="1">#REF!</definedName>
    <definedName name="RDRRATET9" localSheetId="2">#REF!</definedName>
    <definedName name="RDRRATET9" localSheetId="5">#REF!</definedName>
    <definedName name="RDRRATET9" localSheetId="6">#REF!</definedName>
    <definedName name="RDRRATET9" localSheetId="7">#REF!</definedName>
    <definedName name="RDRRATET9">#REF!</definedName>
    <definedName name="RDRTYPE" localSheetId="1">#REF!</definedName>
    <definedName name="RDRTYPE" localSheetId="2">#REF!</definedName>
    <definedName name="RDRTYPE" localSheetId="5">#REF!</definedName>
    <definedName name="RDRTYPE" localSheetId="6">#REF!</definedName>
    <definedName name="RDRTYPE" localSheetId="7">#REF!</definedName>
    <definedName name="RDRTYPE">#REF!</definedName>
    <definedName name="RDRUNITS" localSheetId="1">#REF!</definedName>
    <definedName name="RDRUNITS" localSheetId="2">#REF!</definedName>
    <definedName name="RDRUNITS" localSheetId="5">#REF!</definedName>
    <definedName name="RDRUNITS" localSheetId="6">#REF!</definedName>
    <definedName name="RDRUNITS" localSheetId="7">#REF!</definedName>
    <definedName name="RDRUNITS">#REF!</definedName>
    <definedName name="_xlnm.Recorder" localSheetId="1">#REF!</definedName>
    <definedName name="_xlnm.Recorder" localSheetId="2">#REF!</definedName>
    <definedName name="_xlnm.Recorder" localSheetId="5">#REF!</definedName>
    <definedName name="_xlnm.Recorder" localSheetId="6">#REF!</definedName>
    <definedName name="_xlnm.Recorder" localSheetId="7">#REF!</definedName>
    <definedName name="_xlnm.Recorder">#REF!</definedName>
    <definedName name="Reserved_Section" localSheetId="1">#REF!</definedName>
    <definedName name="Reserved_Section" localSheetId="2">#REF!</definedName>
    <definedName name="Reserved_Section" localSheetId="5">#REF!</definedName>
    <definedName name="Reserved_Section" localSheetId="6">#REF!</definedName>
    <definedName name="Reserved_Section" localSheetId="7">#REF!</definedName>
    <definedName name="Reserved_Section">#REF!</definedName>
    <definedName name="RIDERS" localSheetId="1">#REF!</definedName>
    <definedName name="RIDERS" localSheetId="2">#REF!</definedName>
    <definedName name="RIDERS" localSheetId="5">#REF!</definedName>
    <definedName name="RIDERS" localSheetId="6">#REF!</definedName>
    <definedName name="RIDERS" localSheetId="7">#REF!</definedName>
    <definedName name="RIDERS">#REF!</definedName>
    <definedName name="RKVAHRDNG" localSheetId="1">#REF!</definedName>
    <definedName name="RKVAHRDNG" localSheetId="2">#REF!</definedName>
    <definedName name="RKVAHRDNG" localSheetId="5">#REF!</definedName>
    <definedName name="RKVAHRDNG" localSheetId="6">#REF!</definedName>
    <definedName name="RKVAHRDNG" localSheetId="7">#REF!</definedName>
    <definedName name="RKVAHRDNG">#REF!</definedName>
    <definedName name="RTCHTCNTRCTCPCT" localSheetId="1">#REF!</definedName>
    <definedName name="RTCHTCNTRCTCPCT" localSheetId="2">#REF!</definedName>
    <definedName name="RTCHTCNTRCTCPCT" localSheetId="5">#REF!</definedName>
    <definedName name="RTCHTCNTRCTCPCT" localSheetId="6">#REF!</definedName>
    <definedName name="RTCHTCNTRCTCPCT" localSheetId="7">#REF!</definedName>
    <definedName name="RTCHTCNTRCTCPCT">#REF!</definedName>
    <definedName name="RTCHTFCTR" localSheetId="1">#REF!</definedName>
    <definedName name="RTCHTFCTR" localSheetId="2">#REF!</definedName>
    <definedName name="RTCHTFCTR" localSheetId="5">#REF!</definedName>
    <definedName name="RTCHTFCTR" localSheetId="6">#REF!</definedName>
    <definedName name="RTCHTFCTR" localSheetId="7">#REF!</definedName>
    <definedName name="RTCHTFCTR">#REF!</definedName>
    <definedName name="RTCHTFCTR2" localSheetId="1">#REF!</definedName>
    <definedName name="RTCHTFCTR2" localSheetId="2">#REF!</definedName>
    <definedName name="RTCHTFCTR2" localSheetId="5">#REF!</definedName>
    <definedName name="RTCHTFCTR2" localSheetId="6">#REF!</definedName>
    <definedName name="RTCHTFCTR2" localSheetId="7">#REF!</definedName>
    <definedName name="RTCHTFCTR2">#REF!</definedName>
    <definedName name="RTCHTHIPREVKW" localSheetId="1">#REF!</definedName>
    <definedName name="RTCHTHIPREVKW" localSheetId="2">#REF!</definedName>
    <definedName name="RTCHTHIPREVKW" localSheetId="5">#REF!</definedName>
    <definedName name="RTCHTHIPREVKW" localSheetId="6">#REF!</definedName>
    <definedName name="RTCHTHIPREVKW" localSheetId="7">#REF!</definedName>
    <definedName name="RTCHTHIPREVKW">#REF!</definedName>
    <definedName name="RTP_Detail" localSheetId="1">#REF!</definedName>
    <definedName name="RTP_Detail" localSheetId="2">#REF!</definedName>
    <definedName name="RTP_Detail" localSheetId="5">#REF!</definedName>
    <definedName name="RTP_Detail" localSheetId="6">#REF!</definedName>
    <definedName name="RTP_Detail" localSheetId="7">#REF!</definedName>
    <definedName name="RTP_Detail">#REF!</definedName>
    <definedName name="RTPLRKW" localSheetId="1">#REF!</definedName>
    <definedName name="RTPLRKW" localSheetId="2">#REF!</definedName>
    <definedName name="RTPLRKW" localSheetId="5">#REF!</definedName>
    <definedName name="RTPLRKW" localSheetId="6">#REF!</definedName>
    <definedName name="RTPLRKW" localSheetId="7">#REF!</definedName>
    <definedName name="RTPLRKW">#REF!</definedName>
    <definedName name="SDI" localSheetId="1">#REF!</definedName>
    <definedName name="SDI" localSheetId="2">#REF!</definedName>
    <definedName name="SDI" localSheetId="5">#REF!</definedName>
    <definedName name="SDI" localSheetId="6">#REF!</definedName>
    <definedName name="SDI" localSheetId="7">#REF!</definedName>
    <definedName name="SDI">#REF!</definedName>
    <definedName name="SHLDRPKKW" localSheetId="1">#REF!</definedName>
    <definedName name="SHLDRPKKW" localSheetId="2">#REF!</definedName>
    <definedName name="SHLDRPKKW" localSheetId="5">#REF!</definedName>
    <definedName name="SHLDRPKKW" localSheetId="6">#REF!</definedName>
    <definedName name="SHLDRPKKW" localSheetId="7">#REF!</definedName>
    <definedName name="SHLDRPKKW">#REF!</definedName>
    <definedName name="SHLDRPKKWDT" localSheetId="1">#REF!</definedName>
    <definedName name="SHLDRPKKWDT" localSheetId="2">#REF!</definedName>
    <definedName name="SHLDRPKKWDT" localSheetId="5">#REF!</definedName>
    <definedName name="SHLDRPKKWDT" localSheetId="6">#REF!</definedName>
    <definedName name="SHLDRPKKWDT" localSheetId="7">#REF!</definedName>
    <definedName name="SHLDRPKKWDT">#REF!</definedName>
    <definedName name="SHLDRPKKWTM" localSheetId="1">#REF!</definedName>
    <definedName name="SHLDRPKKWTM" localSheetId="2">#REF!</definedName>
    <definedName name="SHLDRPKKWTM" localSheetId="5">#REF!</definedName>
    <definedName name="SHLDRPKKWTM" localSheetId="6">#REF!</definedName>
    <definedName name="SHLDRPKKWTM" localSheetId="7">#REF!</definedName>
    <definedName name="SHLDRPKKWTM">#REF!</definedName>
    <definedName name="SHRDTRNSKWH" localSheetId="1">#REF!</definedName>
    <definedName name="SHRDTRNSKWH" localSheetId="2">#REF!</definedName>
    <definedName name="SHRDTRNSKWH" localSheetId="5">#REF!</definedName>
    <definedName name="SHRDTRNSKWH" localSheetId="6">#REF!</definedName>
    <definedName name="SHRDTRNSKWH" localSheetId="7">#REF!</definedName>
    <definedName name="SHRDTRNSKWH">#REF!</definedName>
    <definedName name="SRPLSKWH" localSheetId="1">#REF!</definedName>
    <definedName name="SRPLSKWH" localSheetId="2">#REF!</definedName>
    <definedName name="SRPLSKWH" localSheetId="5">#REF!</definedName>
    <definedName name="SRPLSKWH" localSheetId="6">#REF!</definedName>
    <definedName name="SRPLSKWH" localSheetId="7">#REF!</definedName>
    <definedName name="SRPLSKWH">#REF!</definedName>
    <definedName name="STARTDTM" localSheetId="1">#REF!</definedName>
    <definedName name="STARTDTM" localSheetId="2">#REF!</definedName>
    <definedName name="STARTDTM" localSheetId="5">#REF!</definedName>
    <definedName name="STARTDTM" localSheetId="6">#REF!</definedName>
    <definedName name="STARTDTM" localSheetId="7">#REF!</definedName>
    <definedName name="STARTDTM">#REF!</definedName>
    <definedName name="State" localSheetId="1">#REF!</definedName>
    <definedName name="State" localSheetId="2">#REF!</definedName>
    <definedName name="State" localSheetId="5">#REF!</definedName>
    <definedName name="State" localSheetId="6">#REF!</definedName>
    <definedName name="State" localSheetId="7">#REF!</definedName>
    <definedName name="State">#REF!</definedName>
    <definedName name="STDKW" localSheetId="1">#REF!</definedName>
    <definedName name="STDKW" localSheetId="2">#REF!</definedName>
    <definedName name="STDKW" localSheetId="5">#REF!</definedName>
    <definedName name="STDKW" localSheetId="6">#REF!</definedName>
    <definedName name="STDKW" localSheetId="7">#REF!</definedName>
    <definedName name="STDKW">#REF!</definedName>
    <definedName name="STDKWDT" localSheetId="1">#REF!</definedName>
    <definedName name="STDKWDT" localSheetId="2">#REF!</definedName>
    <definedName name="STDKWDT" localSheetId="5">#REF!</definedName>
    <definedName name="STDKWDT" localSheetId="6">#REF!</definedName>
    <definedName name="STDKWDT" localSheetId="7">#REF!</definedName>
    <definedName name="STDKWDT">#REF!</definedName>
    <definedName name="STDKWTM" localSheetId="1">#REF!</definedName>
    <definedName name="STDKWTM" localSheetId="2">#REF!</definedName>
    <definedName name="STDKWTM" localSheetId="5">#REF!</definedName>
    <definedName name="STDKWTM" localSheetId="6">#REF!</definedName>
    <definedName name="STDKWTM" localSheetId="7">#REF!</definedName>
    <definedName name="STDKWTM">#REF!</definedName>
    <definedName name="STRTTIME" localSheetId="1">#REF!</definedName>
    <definedName name="STRTTIME" localSheetId="2">#REF!</definedName>
    <definedName name="STRTTIME" localSheetId="5">#REF!</definedName>
    <definedName name="STRTTIME" localSheetId="6">#REF!</definedName>
    <definedName name="STRTTIME" localSheetId="7">#REF!</definedName>
    <definedName name="STRTTIME">#REF!</definedName>
    <definedName name="SWP_Proj_Allocators" localSheetId="1">#REF!</definedName>
    <definedName name="SWP_Proj_Allocators" localSheetId="2">#REF!</definedName>
    <definedName name="SWP_Proj_Allocators" localSheetId="5">#REF!</definedName>
    <definedName name="SWP_Proj_Allocators" localSheetId="6">#REF!</definedName>
    <definedName name="SWP_Proj_Allocators" localSheetId="7">#REF!</definedName>
    <definedName name="SWP_Proj_Allocators">#REF!</definedName>
    <definedName name="SWPallocatorsH" localSheetId="1">#REF!</definedName>
    <definedName name="SWPallocatorsH" localSheetId="2">#REF!</definedName>
    <definedName name="SWPallocatorsH" localSheetId="5">#REF!</definedName>
    <definedName name="SWPallocatorsH" localSheetId="6">#REF!</definedName>
    <definedName name="SWPallocatorsH" localSheetId="7">#REF!</definedName>
    <definedName name="SWPallocatorsH">#REF!</definedName>
    <definedName name="SWPallocatorsP" localSheetId="1">#REF!</definedName>
    <definedName name="SWPallocatorsP" localSheetId="2">#REF!</definedName>
    <definedName name="SWPallocatorsP" localSheetId="5">#REF!</definedName>
    <definedName name="SWPallocatorsP" localSheetId="6">#REF!</definedName>
    <definedName name="SWPallocatorsP" localSheetId="7">#REF!</definedName>
    <definedName name="SWPallocatorsP">#REF!</definedName>
    <definedName name="SYSPKKW" localSheetId="1">#REF!</definedName>
    <definedName name="SYSPKKW" localSheetId="2">#REF!</definedName>
    <definedName name="SYSPKKW" localSheetId="5">#REF!</definedName>
    <definedName name="SYSPKKW" localSheetId="6">#REF!</definedName>
    <definedName name="SYSPKKW" localSheetId="7">#REF!</definedName>
    <definedName name="SYSPKKW">#REF!</definedName>
    <definedName name="SYSPKKWDT" localSheetId="1">#REF!</definedName>
    <definedName name="SYSPKKWDT" localSheetId="2">#REF!</definedName>
    <definedName name="SYSPKKWDT" localSheetId="5">#REF!</definedName>
    <definedName name="SYSPKKWDT" localSheetId="6">#REF!</definedName>
    <definedName name="SYSPKKWDT" localSheetId="7">#REF!</definedName>
    <definedName name="SYSPKKWDT">#REF!</definedName>
    <definedName name="SYSPKKWTM" localSheetId="1">#REF!</definedName>
    <definedName name="SYSPKKWTM" localSheetId="2">#REF!</definedName>
    <definedName name="SYSPKKWTM" localSheetId="5">#REF!</definedName>
    <definedName name="SYSPKKWTM" localSheetId="6">#REF!</definedName>
    <definedName name="SYSPKKWTM" localSheetId="7">#REF!</definedName>
    <definedName name="SYSPKKWTM">#REF!</definedName>
    <definedName name="TARIFF1" localSheetId="1">#REF!</definedName>
    <definedName name="TARIFF1" localSheetId="2">#REF!</definedName>
    <definedName name="TARIFF1" localSheetId="5">#REF!</definedName>
    <definedName name="TARIFF1" localSheetId="6">#REF!</definedName>
    <definedName name="TARIFF1" localSheetId="7">#REF!</definedName>
    <definedName name="TARIFF1">#REF!</definedName>
    <definedName name="TARIFF2" localSheetId="1">#REF!</definedName>
    <definedName name="TARIFF2" localSheetId="2">#REF!</definedName>
    <definedName name="TARIFF2" localSheetId="5">#REF!</definedName>
    <definedName name="TARIFF2" localSheetId="6">#REF!</definedName>
    <definedName name="TARIFF2" localSheetId="7">#REF!</definedName>
    <definedName name="TARIFF2">#REF!</definedName>
    <definedName name="TariffCode" localSheetId="1">#REF!</definedName>
    <definedName name="TariffCode" localSheetId="2">#REF!</definedName>
    <definedName name="TariffCode" localSheetId="5">#REF!</definedName>
    <definedName name="TariffCode" localSheetId="6">#REF!</definedName>
    <definedName name="TariffCode" localSheetId="7">#REF!</definedName>
    <definedName name="TariffCode">#REF!</definedName>
    <definedName name="TariffLongName" localSheetId="1">#REF!</definedName>
    <definedName name="TariffLongName" localSheetId="2">#REF!</definedName>
    <definedName name="TariffLongName" localSheetId="5">#REF!</definedName>
    <definedName name="TariffLongName" localSheetId="6">#REF!</definedName>
    <definedName name="TariffLongName" localSheetId="7">#REF!</definedName>
    <definedName name="TariffLongName">#REF!</definedName>
    <definedName name="TariffShortName" localSheetId="1">#REF!</definedName>
    <definedName name="TariffShortName" localSheetId="2">#REF!</definedName>
    <definedName name="TariffShortName" localSheetId="5">#REF!</definedName>
    <definedName name="TariffShortName" localSheetId="6">#REF!</definedName>
    <definedName name="TariffShortName" localSheetId="7">#REF!</definedName>
    <definedName name="TariffShortName">#REF!</definedName>
    <definedName name="TAXDATE" localSheetId="1">#REF!</definedName>
    <definedName name="TAXDATE" localSheetId="2">#REF!</definedName>
    <definedName name="TAXDATE" localSheetId="5">#REF!</definedName>
    <definedName name="TAXDATE" localSheetId="6">#REF!</definedName>
    <definedName name="TAXDATE" localSheetId="7">#REF!</definedName>
    <definedName name="TAXDATE">#REF!</definedName>
    <definedName name="TAXES" localSheetId="1">#REF!</definedName>
    <definedName name="TAXES" localSheetId="2">#REF!</definedName>
    <definedName name="TAXES" localSheetId="5">#REF!</definedName>
    <definedName name="TAXES" localSheetId="6">#REF!</definedName>
    <definedName name="TAXES" localSheetId="7">#REF!</definedName>
    <definedName name="TAXES">#REF!</definedName>
    <definedName name="TAXNAME" localSheetId="1">#REF!</definedName>
    <definedName name="TAXNAME" localSheetId="2">#REF!</definedName>
    <definedName name="TAXNAME" localSheetId="5">#REF!</definedName>
    <definedName name="TAXNAME" localSheetId="6">#REF!</definedName>
    <definedName name="TAXNAME" localSheetId="7">#REF!</definedName>
    <definedName name="TAXNAME">#REF!</definedName>
    <definedName name="TAXRATE" localSheetId="1">#REF!</definedName>
    <definedName name="TAXRATE" localSheetId="2">#REF!</definedName>
    <definedName name="TAXRATE" localSheetId="5">#REF!</definedName>
    <definedName name="TAXRATE" localSheetId="6">#REF!</definedName>
    <definedName name="TAXRATE" localSheetId="7">#REF!</definedName>
    <definedName name="TAXRATE">#REF!</definedName>
    <definedName name="TAXTYPE" localSheetId="1">#REF!</definedName>
    <definedName name="TAXTYPE" localSheetId="2">#REF!</definedName>
    <definedName name="TAXTYPE" localSheetId="5">#REF!</definedName>
    <definedName name="TAXTYPE" localSheetId="6">#REF!</definedName>
    <definedName name="TAXTYPE" localSheetId="7">#REF!</definedName>
    <definedName name="TAXTYPE">#REF!</definedName>
    <definedName name="TCst" localSheetId="1">#REF!</definedName>
    <definedName name="TCst" localSheetId="2">#REF!</definedName>
    <definedName name="TCst" localSheetId="5">#REF!</definedName>
    <definedName name="TCst" localSheetId="6">#REF!</definedName>
    <definedName name="TCst" localSheetId="7">#REF!</definedName>
    <definedName name="TCst">#REF!</definedName>
    <definedName name="TCst1" localSheetId="1">#REF!</definedName>
    <definedName name="TCst1" localSheetId="2">#REF!</definedName>
    <definedName name="TCst1" localSheetId="5">#REF!</definedName>
    <definedName name="TCst1" localSheetId="6">#REF!</definedName>
    <definedName name="TCst1" localSheetId="7">#REF!</definedName>
    <definedName name="TCst1">#REF!</definedName>
    <definedName name="TIRPCCHG" localSheetId="1">#REF!</definedName>
    <definedName name="TIRPCCHG" localSheetId="2">#REF!</definedName>
    <definedName name="TIRPCCHG" localSheetId="5">#REF!</definedName>
    <definedName name="TIRPCCHG" localSheetId="6">#REF!</definedName>
    <definedName name="TIRPCCHG" localSheetId="7">#REF!</definedName>
    <definedName name="TIRPCCHG">#REF!</definedName>
    <definedName name="TIRPDCHG1" localSheetId="1">#REF!</definedName>
    <definedName name="TIRPDCHG1" localSheetId="2">#REF!</definedName>
    <definedName name="TIRPDCHG1" localSheetId="5">#REF!</definedName>
    <definedName name="TIRPDCHG1" localSheetId="6">#REF!</definedName>
    <definedName name="TIRPDCHG1" localSheetId="7">#REF!</definedName>
    <definedName name="TIRPDCHG1">#REF!</definedName>
    <definedName name="TIRPDCHG2" localSheetId="1">#REF!</definedName>
    <definedName name="TIRPDCHG2" localSheetId="2">#REF!</definedName>
    <definedName name="TIRPDCHG2" localSheetId="5">#REF!</definedName>
    <definedName name="TIRPDCHG2" localSheetId="6">#REF!</definedName>
    <definedName name="TIRPDCHG2" localSheetId="7">#REF!</definedName>
    <definedName name="TIRPDCHG2">#REF!</definedName>
    <definedName name="TIRPECHG1" localSheetId="1">#REF!</definedName>
    <definedName name="TIRPECHG1" localSheetId="2">#REF!</definedName>
    <definedName name="TIRPECHG1" localSheetId="5">#REF!</definedName>
    <definedName name="TIRPECHG1" localSheetId="6">#REF!</definedName>
    <definedName name="TIRPECHG1" localSheetId="7">#REF!</definedName>
    <definedName name="TIRPECHG1">#REF!</definedName>
    <definedName name="TIRPECHGB1" localSheetId="1">#REF!</definedName>
    <definedName name="TIRPECHGB1" localSheetId="2">#REF!</definedName>
    <definedName name="TIRPECHGB1" localSheetId="5">#REF!</definedName>
    <definedName name="TIRPECHGB1" localSheetId="6">#REF!</definedName>
    <definedName name="TIRPECHGB1" localSheetId="7">#REF!</definedName>
    <definedName name="TIRPECHGB1">#REF!</definedName>
    <definedName name="TIRPECHGB2" localSheetId="1">#REF!</definedName>
    <definedName name="TIRPECHGB2" localSheetId="2">#REF!</definedName>
    <definedName name="TIRPECHGB2" localSheetId="5">#REF!</definedName>
    <definedName name="TIRPECHGB2" localSheetId="6">#REF!</definedName>
    <definedName name="TIRPECHGB2" localSheetId="7">#REF!</definedName>
    <definedName name="TIRPECHGB2">#REF!</definedName>
    <definedName name="TIRPECHGB3" localSheetId="1">#REF!</definedName>
    <definedName name="TIRPECHGB3" localSheetId="2">#REF!</definedName>
    <definedName name="TIRPECHGB3" localSheetId="5">#REF!</definedName>
    <definedName name="TIRPECHGB3" localSheetId="6">#REF!</definedName>
    <definedName name="TIRPECHGB3" localSheetId="7">#REF!</definedName>
    <definedName name="TIRPECHGB3">#REF!</definedName>
    <definedName name="TIRPMECHG1" localSheetId="1">#REF!</definedName>
    <definedName name="TIRPMECHG1" localSheetId="2">#REF!</definedName>
    <definedName name="TIRPMECHG1" localSheetId="5">#REF!</definedName>
    <definedName name="TIRPMECHG1" localSheetId="6">#REF!</definedName>
    <definedName name="TIRPMECHG1" localSheetId="7">#REF!</definedName>
    <definedName name="TIRPMECHG1">#REF!</definedName>
    <definedName name="TIRPMINDC" localSheetId="1">#REF!</definedName>
    <definedName name="TIRPMINDC" localSheetId="2">#REF!</definedName>
    <definedName name="TIRPMINDC" localSheetId="5">#REF!</definedName>
    <definedName name="TIRPMINDC" localSheetId="6">#REF!</definedName>
    <definedName name="TIRPMINDC" localSheetId="7">#REF!</definedName>
    <definedName name="TIRPMINDC">#REF!</definedName>
    <definedName name="TIRPMINEC" localSheetId="1">#REF!</definedName>
    <definedName name="TIRPMINEC" localSheetId="2">#REF!</definedName>
    <definedName name="TIRPMINEC" localSheetId="5">#REF!</definedName>
    <definedName name="TIRPMINEC" localSheetId="6">#REF!</definedName>
    <definedName name="TIRPMINEC" localSheetId="7">#REF!</definedName>
    <definedName name="TIRPMINEC">#REF!</definedName>
    <definedName name="TIRPOFKVA" localSheetId="1">#REF!</definedName>
    <definedName name="TIRPOFKVA" localSheetId="2">#REF!</definedName>
    <definedName name="TIRPOFKVA" localSheetId="5">#REF!</definedName>
    <definedName name="TIRPOFKVA" localSheetId="6">#REF!</definedName>
    <definedName name="TIRPOFKVA" localSheetId="7">#REF!</definedName>
    <definedName name="TIRPOFKVA">#REF!</definedName>
    <definedName name="TIRPOFKW" localSheetId="1">#REF!</definedName>
    <definedName name="TIRPOFKW" localSheetId="2">#REF!</definedName>
    <definedName name="TIRPOFKW" localSheetId="5">#REF!</definedName>
    <definedName name="TIRPOFKW" localSheetId="6">#REF!</definedName>
    <definedName name="TIRPOFKW" localSheetId="7">#REF!</definedName>
    <definedName name="TIRPOFKW">#REF!</definedName>
    <definedName name="TIRPOFKWH" localSheetId="1">#REF!</definedName>
    <definedName name="TIRPOFKWH" localSheetId="2">#REF!</definedName>
    <definedName name="TIRPOFKWH" localSheetId="5">#REF!</definedName>
    <definedName name="TIRPOFKWH" localSheetId="6">#REF!</definedName>
    <definedName name="TIRPOFKWH" localSheetId="7">#REF!</definedName>
    <definedName name="TIRPOFKWH">#REF!</definedName>
    <definedName name="TIRPOPKWH" localSheetId="1">#REF!</definedName>
    <definedName name="TIRPOPKWH" localSheetId="2">#REF!</definedName>
    <definedName name="TIRPOPKWH" localSheetId="5">#REF!</definedName>
    <definedName name="TIRPOPKWH" localSheetId="6">#REF!</definedName>
    <definedName name="TIRPOPKWH" localSheetId="7">#REF!</definedName>
    <definedName name="TIRPOPKWH">#REF!</definedName>
    <definedName name="TIRPP1EC" localSheetId="1">#REF!</definedName>
    <definedName name="TIRPP1EC" localSheetId="2">#REF!</definedName>
    <definedName name="TIRPP1EC" localSheetId="5">#REF!</definedName>
    <definedName name="TIRPP1EC" localSheetId="6">#REF!</definedName>
    <definedName name="TIRPP1EC" localSheetId="7">#REF!</definedName>
    <definedName name="TIRPP1EC">#REF!</definedName>
    <definedName name="TIRPP2EC" localSheetId="1">#REF!</definedName>
    <definedName name="TIRPP2EC" localSheetId="2">#REF!</definedName>
    <definedName name="TIRPP2EC" localSheetId="5">#REF!</definedName>
    <definedName name="TIRPP2EC" localSheetId="6">#REF!</definedName>
    <definedName name="TIRPP2EC" localSheetId="7">#REF!</definedName>
    <definedName name="TIRPP2EC">#REF!</definedName>
    <definedName name="TIRPP3EC" localSheetId="1">#REF!</definedName>
    <definedName name="TIRPP3EC" localSheetId="2">#REF!</definedName>
    <definedName name="TIRPP3EC" localSheetId="5">#REF!</definedName>
    <definedName name="TIRPP3EC" localSheetId="6">#REF!</definedName>
    <definedName name="TIRPP3EC" localSheetId="7">#REF!</definedName>
    <definedName name="TIRPP3EC">#REF!</definedName>
    <definedName name="TIRPP4EC" localSheetId="1">#REF!</definedName>
    <definedName name="TIRPP4EC" localSheetId="2">#REF!</definedName>
    <definedName name="TIRPP4EC" localSheetId="5">#REF!</definedName>
    <definedName name="TIRPP4EC" localSheetId="6">#REF!</definedName>
    <definedName name="TIRPP4EC" localSheetId="7">#REF!</definedName>
    <definedName name="TIRPP4EC">#REF!</definedName>
    <definedName name="TIRPP5EC" localSheetId="1">#REF!</definedName>
    <definedName name="TIRPP5EC" localSheetId="2">#REF!</definedName>
    <definedName name="TIRPP5EC" localSheetId="5">#REF!</definedName>
    <definedName name="TIRPP5EC" localSheetId="6">#REF!</definedName>
    <definedName name="TIRPP5EC" localSheetId="7">#REF!</definedName>
    <definedName name="TIRPP5EC">#REF!</definedName>
    <definedName name="TIRPRCHG" localSheetId="1">#REF!</definedName>
    <definedName name="TIRPRCHG" localSheetId="2">#REF!</definedName>
    <definedName name="TIRPRCHG" localSheetId="5">#REF!</definedName>
    <definedName name="TIRPRCHG" localSheetId="6">#REF!</definedName>
    <definedName name="TIRPRCHG" localSheetId="7">#REF!</definedName>
    <definedName name="TIRPRCHG">#REF!</definedName>
    <definedName name="TLsFctr" localSheetId="1">#REF!</definedName>
    <definedName name="TLsFctr" localSheetId="2">#REF!</definedName>
    <definedName name="TLsFctr" localSheetId="5">#REF!</definedName>
    <definedName name="TLsFctr" localSheetId="6">#REF!</definedName>
    <definedName name="TLsFctr" localSheetId="7">#REF!</definedName>
    <definedName name="TLsFctr">#REF!</definedName>
    <definedName name="TRCRDKWH" localSheetId="1">#REF!</definedName>
    <definedName name="TRCRDKWH" localSheetId="2">#REF!</definedName>
    <definedName name="TRCRDKWH" localSheetId="5">#REF!</definedName>
    <definedName name="TRCRDKWH" localSheetId="6">#REF!</definedName>
    <definedName name="TRCRDKWH" localSheetId="7">#REF!</definedName>
    <definedName name="TRCRDKWH">#REF!</definedName>
    <definedName name="TRCRDKWH2P" localSheetId="1">#REF!</definedName>
    <definedName name="TRCRDKWH2P" localSheetId="2">#REF!</definedName>
    <definedName name="TRCRDKWH2P" localSheetId="5">#REF!</definedName>
    <definedName name="TRCRDKWH2P" localSheetId="6">#REF!</definedName>
    <definedName name="TRCRDKWH2P" localSheetId="7">#REF!</definedName>
    <definedName name="TRCRDKWH2P">#REF!</definedName>
    <definedName name="TRFDATE1" localSheetId="1">#REF!</definedName>
    <definedName name="TRFDATE1" localSheetId="2">#REF!</definedName>
    <definedName name="TRFDATE1" localSheetId="5">#REF!</definedName>
    <definedName name="TRFDATE1" localSheetId="6">#REF!</definedName>
    <definedName name="TRFDATE1" localSheetId="7">#REF!</definedName>
    <definedName name="TRFDATE1">#REF!</definedName>
    <definedName name="TRFDATE2" localSheetId="1">#REF!</definedName>
    <definedName name="TRFDATE2" localSheetId="2">#REF!</definedName>
    <definedName name="TRFDATE2" localSheetId="5">#REF!</definedName>
    <definedName name="TRFDATE2" localSheetId="6">#REF!</definedName>
    <definedName name="TRFDATE2" localSheetId="7">#REF!</definedName>
    <definedName name="TRFDATE2">#REF!</definedName>
    <definedName name="TRFNAME1" localSheetId="1">#REF!</definedName>
    <definedName name="TRFNAME1" localSheetId="2">#REF!</definedName>
    <definedName name="TRFNAME1" localSheetId="5">#REF!</definedName>
    <definedName name="TRFNAME1" localSheetId="6">#REF!</definedName>
    <definedName name="TRFNAME1" localSheetId="7">#REF!</definedName>
    <definedName name="TRFNAME1">#REF!</definedName>
    <definedName name="TRFNAME2" localSheetId="1">#REF!</definedName>
    <definedName name="TRFNAME2" localSheetId="2">#REF!</definedName>
    <definedName name="TRFNAME2" localSheetId="5">#REF!</definedName>
    <definedName name="TRFNAME2" localSheetId="6">#REF!</definedName>
    <definedName name="TRFNAME2" localSheetId="7">#REF!</definedName>
    <definedName name="TRFNAME2">#REF!</definedName>
    <definedName name="TRFSHORTNM1" localSheetId="1">#REF!</definedName>
    <definedName name="TRFSHORTNM1" localSheetId="2">#REF!</definedName>
    <definedName name="TRFSHORTNM1" localSheetId="5">#REF!</definedName>
    <definedName name="TRFSHORTNM1" localSheetId="6">#REF!</definedName>
    <definedName name="TRFSHORTNM1" localSheetId="7">#REF!</definedName>
    <definedName name="TRFSHORTNM1">#REF!</definedName>
    <definedName name="TRFSHORTNM2" localSheetId="1">#REF!</definedName>
    <definedName name="TRFSHORTNM2" localSheetId="2">#REF!</definedName>
    <definedName name="TRFSHORTNM2" localSheetId="5">#REF!</definedName>
    <definedName name="TRFSHORTNM2" localSheetId="6">#REF!</definedName>
    <definedName name="TRFSHORTNM2" localSheetId="7">#REF!</definedName>
    <definedName name="TRFSHORTNM2">#REF!</definedName>
    <definedName name="TrnBlkKwhChg1" localSheetId="1">#REF!</definedName>
    <definedName name="TrnBlkKwhChg1" localSheetId="2">#REF!</definedName>
    <definedName name="TrnBlkKwhChg1" localSheetId="5">#REF!</definedName>
    <definedName name="TrnBlkKwhChg1" localSheetId="6">#REF!</definedName>
    <definedName name="TrnBlkKwhChg1" localSheetId="7">#REF!</definedName>
    <definedName name="TrnBlkKwhChg1">#REF!</definedName>
    <definedName name="TrnBlkKwhChg2" localSheetId="1">#REF!</definedName>
    <definedName name="TrnBlkKwhChg2" localSheetId="2">#REF!</definedName>
    <definedName name="TrnBlkKwhChg2" localSheetId="5">#REF!</definedName>
    <definedName name="TrnBlkKwhChg2" localSheetId="6">#REF!</definedName>
    <definedName name="TrnBlkKwhChg2" localSheetId="7">#REF!</definedName>
    <definedName name="TrnBlkKwhChg2">#REF!</definedName>
    <definedName name="TrnBlkKwhChg3" localSheetId="1">#REF!</definedName>
    <definedName name="TrnBlkKwhChg3" localSheetId="2">#REF!</definedName>
    <definedName name="TrnBlkKwhChg3" localSheetId="5">#REF!</definedName>
    <definedName name="TrnBlkKwhChg3" localSheetId="6">#REF!</definedName>
    <definedName name="TrnBlkKwhChg3" localSheetId="7">#REF!</definedName>
    <definedName name="TrnBlkKwhChg3">#REF!</definedName>
    <definedName name="TrnBlkKwhChgT" localSheetId="1">#REF!</definedName>
    <definedName name="TrnBlkKwhChgT" localSheetId="2">#REF!</definedName>
    <definedName name="TrnBlkKwhChgT" localSheetId="5">#REF!</definedName>
    <definedName name="TrnBlkKwhChgT" localSheetId="6">#REF!</definedName>
    <definedName name="TrnBlkKwhChgT" localSheetId="7">#REF!</definedName>
    <definedName name="TrnBlkKwhChgT">#REF!</definedName>
    <definedName name="TRNCCHG" localSheetId="1">#REF!</definedName>
    <definedName name="TRNCCHG" localSheetId="2">#REF!</definedName>
    <definedName name="TRNCCHG" localSheetId="5">#REF!</definedName>
    <definedName name="TRNCCHG" localSheetId="6">#REF!</definedName>
    <definedName name="TRNCCHG" localSheetId="7">#REF!</definedName>
    <definedName name="TRNCCHG">#REF!</definedName>
    <definedName name="TrnCustChg" localSheetId="1">#REF!</definedName>
    <definedName name="TrnCustChg" localSheetId="2">#REF!</definedName>
    <definedName name="TrnCustChg" localSheetId="5">#REF!</definedName>
    <definedName name="TrnCustChg" localSheetId="6">#REF!</definedName>
    <definedName name="TrnCustChg" localSheetId="7">#REF!</definedName>
    <definedName name="TrnCustChg">#REF!</definedName>
    <definedName name="TRNDCHG1" localSheetId="1">#REF!</definedName>
    <definedName name="TRNDCHG1" localSheetId="2">#REF!</definedName>
    <definedName name="TRNDCHG1" localSheetId="5">#REF!</definedName>
    <definedName name="TRNDCHG1" localSheetId="6">#REF!</definedName>
    <definedName name="TRNDCHG1" localSheetId="7">#REF!</definedName>
    <definedName name="TRNDCHG1">#REF!</definedName>
    <definedName name="TRNDCHG2" localSheetId="1">#REF!</definedName>
    <definedName name="TRNDCHG2" localSheetId="2">#REF!</definedName>
    <definedName name="TRNDCHG2" localSheetId="5">#REF!</definedName>
    <definedName name="TRNDCHG2" localSheetId="6">#REF!</definedName>
    <definedName name="TRNDCHG2" localSheetId="7">#REF!</definedName>
    <definedName name="TRNDCHG2">#REF!</definedName>
    <definedName name="TrnDmdChg1" localSheetId="1">#REF!</definedName>
    <definedName name="TrnDmdChg1" localSheetId="2">#REF!</definedName>
    <definedName name="TrnDmdChg1" localSheetId="5">#REF!</definedName>
    <definedName name="TrnDmdChg1" localSheetId="6">#REF!</definedName>
    <definedName name="TrnDmdChg1" localSheetId="7">#REF!</definedName>
    <definedName name="TrnDmdChg1">#REF!</definedName>
    <definedName name="TrnDmdChg2" localSheetId="1">#REF!</definedName>
    <definedName name="TrnDmdChg2" localSheetId="2">#REF!</definedName>
    <definedName name="TrnDmdChg2" localSheetId="5">#REF!</definedName>
    <definedName name="TrnDmdChg2" localSheetId="6">#REF!</definedName>
    <definedName name="TrnDmdChg2" localSheetId="7">#REF!</definedName>
    <definedName name="TrnDmdChg2">#REF!</definedName>
    <definedName name="TRNECHG1" localSheetId="1">#REF!</definedName>
    <definedName name="TRNECHG1" localSheetId="2">#REF!</definedName>
    <definedName name="TRNECHG1" localSheetId="5">#REF!</definedName>
    <definedName name="TRNECHG1" localSheetId="6">#REF!</definedName>
    <definedName name="TRNECHG1" localSheetId="7">#REF!</definedName>
    <definedName name="TRNECHG1">#REF!</definedName>
    <definedName name="TRNECHGB1" localSheetId="1">#REF!</definedName>
    <definedName name="TRNECHGB1" localSheetId="2">#REF!</definedName>
    <definedName name="TRNECHGB1" localSheetId="5">#REF!</definedName>
    <definedName name="TRNECHGB1" localSheetId="6">#REF!</definedName>
    <definedName name="TRNECHGB1" localSheetId="7">#REF!</definedName>
    <definedName name="TRNECHGB1">#REF!</definedName>
    <definedName name="TRNECHGB2" localSheetId="1">#REF!</definedName>
    <definedName name="TRNECHGB2" localSheetId="2">#REF!</definedName>
    <definedName name="TRNECHGB2" localSheetId="5">#REF!</definedName>
    <definedName name="TRNECHGB2" localSheetId="6">#REF!</definedName>
    <definedName name="TRNECHGB2" localSheetId="7">#REF!</definedName>
    <definedName name="TRNECHGB2">#REF!</definedName>
    <definedName name="TRNECHGB3" localSheetId="1">#REF!</definedName>
    <definedName name="TRNECHGB3" localSheetId="2">#REF!</definedName>
    <definedName name="TRNECHGB3" localSheetId="5">#REF!</definedName>
    <definedName name="TRNECHGB3" localSheetId="6">#REF!</definedName>
    <definedName name="TRNECHGB3" localSheetId="7">#REF!</definedName>
    <definedName name="TRNECHGB3">#REF!</definedName>
    <definedName name="TrnMEChg" localSheetId="1">#REF!</definedName>
    <definedName name="TrnMEChg" localSheetId="2">#REF!</definedName>
    <definedName name="TrnMEChg" localSheetId="5">#REF!</definedName>
    <definedName name="TrnMEChg" localSheetId="6">#REF!</definedName>
    <definedName name="TrnMEChg" localSheetId="7">#REF!</definedName>
    <definedName name="TrnMEChg">#REF!</definedName>
    <definedName name="TRNMECHG1" localSheetId="1">#REF!</definedName>
    <definedName name="TRNMECHG1" localSheetId="2">#REF!</definedName>
    <definedName name="TRNMECHG1" localSheetId="5">#REF!</definedName>
    <definedName name="TRNMECHG1" localSheetId="6">#REF!</definedName>
    <definedName name="TRNMECHG1" localSheetId="7">#REF!</definedName>
    <definedName name="TRNMECHG1">#REF!</definedName>
    <definedName name="TRNMINDC" localSheetId="1">#REF!</definedName>
    <definedName name="TRNMINDC" localSheetId="2">#REF!</definedName>
    <definedName name="TRNMINDC" localSheetId="5">#REF!</definedName>
    <definedName name="TRNMINDC" localSheetId="6">#REF!</definedName>
    <definedName name="TRNMINDC" localSheetId="7">#REF!</definedName>
    <definedName name="TRNMINDC">#REF!</definedName>
    <definedName name="TrnMinDChg" localSheetId="1">#REF!</definedName>
    <definedName name="TrnMinDChg" localSheetId="2">#REF!</definedName>
    <definedName name="TrnMinDChg" localSheetId="5">#REF!</definedName>
    <definedName name="TrnMinDChg" localSheetId="6">#REF!</definedName>
    <definedName name="TrnMinDChg" localSheetId="7">#REF!</definedName>
    <definedName name="TrnMinDChg">#REF!</definedName>
    <definedName name="TRNMINEC" localSheetId="1">#REF!</definedName>
    <definedName name="TRNMINEC" localSheetId="2">#REF!</definedName>
    <definedName name="TRNMINEC" localSheetId="5">#REF!</definedName>
    <definedName name="TRNMINEC" localSheetId="6">#REF!</definedName>
    <definedName name="TRNMINEC" localSheetId="7">#REF!</definedName>
    <definedName name="TRNMINEC">#REF!</definedName>
    <definedName name="TrnMinEChg" localSheetId="1">#REF!</definedName>
    <definedName name="TrnMinEChg" localSheetId="2">#REF!</definedName>
    <definedName name="TrnMinEChg" localSheetId="5">#REF!</definedName>
    <definedName name="TrnMinEChg" localSheetId="6">#REF!</definedName>
    <definedName name="TrnMinEChg" localSheetId="7">#REF!</definedName>
    <definedName name="TrnMinEChg">#REF!</definedName>
    <definedName name="TrnOffPkKwh" localSheetId="1">#REF!</definedName>
    <definedName name="TrnOffPkKwh" localSheetId="2">#REF!</definedName>
    <definedName name="TrnOffPkKwh" localSheetId="5">#REF!</definedName>
    <definedName name="TrnOffPkKwh" localSheetId="6">#REF!</definedName>
    <definedName name="TrnOffPkKwh" localSheetId="7">#REF!</definedName>
    <definedName name="TrnOffPkKwh">#REF!</definedName>
    <definedName name="TRNOFKWH" localSheetId="1">#REF!</definedName>
    <definedName name="TRNOFKWH" localSheetId="2">#REF!</definedName>
    <definedName name="TRNOFKWH" localSheetId="5">#REF!</definedName>
    <definedName name="TRNOFKWH" localSheetId="6">#REF!</definedName>
    <definedName name="TRNOFKWH" localSheetId="7">#REF!</definedName>
    <definedName name="TRNOFKWH">#REF!</definedName>
    <definedName name="TrnOnPkKwh" localSheetId="1">#REF!</definedName>
    <definedName name="TrnOnPkKwh" localSheetId="2">#REF!</definedName>
    <definedName name="TrnOnPkKwh" localSheetId="5">#REF!</definedName>
    <definedName name="TrnOnPkKwh" localSheetId="6">#REF!</definedName>
    <definedName name="TrnOnPkKwh" localSheetId="7">#REF!</definedName>
    <definedName name="TrnOnPkKwh">#REF!</definedName>
    <definedName name="TRNOPKWH" localSheetId="1">#REF!</definedName>
    <definedName name="TRNOPKWH" localSheetId="2">#REF!</definedName>
    <definedName name="TRNOPKWH" localSheetId="5">#REF!</definedName>
    <definedName name="TRNOPKWH" localSheetId="6">#REF!</definedName>
    <definedName name="TRNOPKWH" localSheetId="7">#REF!</definedName>
    <definedName name="TRNOPKWH">#REF!</definedName>
    <definedName name="TRNP1EC" localSheetId="1">#REF!</definedName>
    <definedName name="TRNP1EC" localSheetId="2">#REF!</definedName>
    <definedName name="TRNP1EC" localSheetId="5">#REF!</definedName>
    <definedName name="TRNP1EC" localSheetId="6">#REF!</definedName>
    <definedName name="TRNP1EC" localSheetId="7">#REF!</definedName>
    <definedName name="TRNP1EC">#REF!</definedName>
    <definedName name="TRNP2EC" localSheetId="1">#REF!</definedName>
    <definedName name="TRNP2EC" localSheetId="2">#REF!</definedName>
    <definedName name="TRNP2EC" localSheetId="5">#REF!</definedName>
    <definedName name="TRNP2EC" localSheetId="6">#REF!</definedName>
    <definedName name="TRNP2EC" localSheetId="7">#REF!</definedName>
    <definedName name="TRNP2EC">#REF!</definedName>
    <definedName name="TRNP3EC" localSheetId="1">#REF!</definedName>
    <definedName name="TRNP3EC" localSheetId="2">#REF!</definedName>
    <definedName name="TRNP3EC" localSheetId="5">#REF!</definedName>
    <definedName name="TRNP3EC" localSheetId="6">#REF!</definedName>
    <definedName name="TRNP3EC" localSheetId="7">#REF!</definedName>
    <definedName name="TRNP3EC">#REF!</definedName>
    <definedName name="TRNP4EC" localSheetId="1">#REF!</definedName>
    <definedName name="TRNP4EC" localSheetId="2">#REF!</definedName>
    <definedName name="TRNP4EC" localSheetId="5">#REF!</definedName>
    <definedName name="TRNP4EC" localSheetId="6">#REF!</definedName>
    <definedName name="TRNP4EC" localSheetId="7">#REF!</definedName>
    <definedName name="TRNP4EC">#REF!</definedName>
    <definedName name="TRNP5EC" localSheetId="1">#REF!</definedName>
    <definedName name="TRNP5EC" localSheetId="2">#REF!</definedName>
    <definedName name="TRNP5EC" localSheetId="5">#REF!</definedName>
    <definedName name="TRNP5EC" localSheetId="6">#REF!</definedName>
    <definedName name="TRNP5EC" localSheetId="7">#REF!</definedName>
    <definedName name="TRNP5EC">#REF!</definedName>
    <definedName name="TrnPL1Chg" localSheetId="1">#REF!</definedName>
    <definedName name="TrnPL1Chg" localSheetId="2">#REF!</definedName>
    <definedName name="TrnPL1Chg" localSheetId="5">#REF!</definedName>
    <definedName name="TrnPL1Chg" localSheetId="6">#REF!</definedName>
    <definedName name="TrnPL1Chg" localSheetId="7">#REF!</definedName>
    <definedName name="TrnPL1Chg">#REF!</definedName>
    <definedName name="TrnPL2Chg" localSheetId="1">#REF!</definedName>
    <definedName name="TrnPL2Chg" localSheetId="2">#REF!</definedName>
    <definedName name="TrnPL2Chg" localSheetId="5">#REF!</definedName>
    <definedName name="TrnPL2Chg" localSheetId="6">#REF!</definedName>
    <definedName name="TrnPL2Chg" localSheetId="7">#REF!</definedName>
    <definedName name="TrnPL2Chg">#REF!</definedName>
    <definedName name="TrnPL3Chg" localSheetId="1">#REF!</definedName>
    <definedName name="TrnPL3Chg" localSheetId="2">#REF!</definedName>
    <definedName name="TrnPL3Chg" localSheetId="5">#REF!</definedName>
    <definedName name="TrnPL3Chg" localSheetId="6">#REF!</definedName>
    <definedName name="TrnPL3Chg" localSheetId="7">#REF!</definedName>
    <definedName name="TrnPL3Chg">#REF!</definedName>
    <definedName name="TrnPL4Chg" localSheetId="1">#REF!</definedName>
    <definedName name="TrnPL4Chg" localSheetId="2">#REF!</definedName>
    <definedName name="TrnPL4Chg" localSheetId="5">#REF!</definedName>
    <definedName name="TrnPL4Chg" localSheetId="6">#REF!</definedName>
    <definedName name="TrnPL4Chg" localSheetId="7">#REF!</definedName>
    <definedName name="TrnPL4Chg">#REF!</definedName>
    <definedName name="TrnPL5Chg" localSheetId="1">#REF!</definedName>
    <definedName name="TrnPL5Chg" localSheetId="2">#REF!</definedName>
    <definedName name="TrnPL5Chg" localSheetId="5">#REF!</definedName>
    <definedName name="TrnPL5Chg" localSheetId="6">#REF!</definedName>
    <definedName name="TrnPL5Chg" localSheetId="7">#REF!</definedName>
    <definedName name="TrnPL5Chg">#REF!</definedName>
    <definedName name="TRNRCHG" localSheetId="1">#REF!</definedName>
    <definedName name="TRNRCHG" localSheetId="2">#REF!</definedName>
    <definedName name="TRNRCHG" localSheetId="5">#REF!</definedName>
    <definedName name="TRNRCHG" localSheetId="6">#REF!</definedName>
    <definedName name="TRNRCHG" localSheetId="7">#REF!</definedName>
    <definedName name="TRNRCHG">#REF!</definedName>
    <definedName name="TrnReactiveChg" localSheetId="1">#REF!</definedName>
    <definedName name="TrnReactiveChg" localSheetId="2">#REF!</definedName>
    <definedName name="TrnReactiveChg" localSheetId="5">#REF!</definedName>
    <definedName name="TrnReactiveChg" localSheetId="6">#REF!</definedName>
    <definedName name="TrnReactiveChg" localSheetId="7">#REF!</definedName>
    <definedName name="TrnReactiveChg">#REF!</definedName>
    <definedName name="TRNSKWTOFPK" localSheetId="1">#REF!</definedName>
    <definedName name="TRNSKWTOFPK" localSheetId="2">#REF!</definedName>
    <definedName name="TRNSKWTOFPK" localSheetId="5">#REF!</definedName>
    <definedName name="TRNSKWTOFPK" localSheetId="6">#REF!</definedName>
    <definedName name="TRNSKWTOFPK" localSheetId="7">#REF!</definedName>
    <definedName name="TRNSKWTOFPK">#REF!</definedName>
    <definedName name="TRNSKWTONPK" localSheetId="1">#REF!</definedName>
    <definedName name="TRNSKWTONPK" localSheetId="2">#REF!</definedName>
    <definedName name="TRNSKWTONPK" localSheetId="5">#REF!</definedName>
    <definedName name="TRNSKWTONPK" localSheetId="6">#REF!</definedName>
    <definedName name="TRNSKWTONPK" localSheetId="7">#REF!</definedName>
    <definedName name="TRNSKWTONPK">#REF!</definedName>
    <definedName name="TRNXOFKVA" localSheetId="1">#REF!</definedName>
    <definedName name="TRNXOFKVA" localSheetId="2">#REF!</definedName>
    <definedName name="TRNXOFKVA" localSheetId="5">#REF!</definedName>
    <definedName name="TRNXOFKVA" localSheetId="6">#REF!</definedName>
    <definedName name="TRNXOFKVA" localSheetId="7">#REF!</definedName>
    <definedName name="TRNXOFKVA">#REF!</definedName>
    <definedName name="TRNXOFKW" localSheetId="1">#REF!</definedName>
    <definedName name="TRNXOFKW" localSheetId="2">#REF!</definedName>
    <definedName name="TRNXOFKW" localSheetId="5">#REF!</definedName>
    <definedName name="TRNXOFKW" localSheetId="6">#REF!</definedName>
    <definedName name="TRNXOFKW" localSheetId="7">#REF!</definedName>
    <definedName name="TRNXOFKW">#REF!</definedName>
    <definedName name="TrnXOfpKvaChg" localSheetId="1">#REF!</definedName>
    <definedName name="TrnXOfpKvaChg" localSheetId="2">#REF!</definedName>
    <definedName name="TrnXOfpKvaChg" localSheetId="5">#REF!</definedName>
    <definedName name="TrnXOfpKvaChg" localSheetId="6">#REF!</definedName>
    <definedName name="TrnXOfpKvaChg" localSheetId="7">#REF!</definedName>
    <definedName name="TrnXOfpKvaChg">#REF!</definedName>
    <definedName name="TrnXOfpKwChg" localSheetId="1">#REF!</definedName>
    <definedName name="TrnXOfpKwChg" localSheetId="2">#REF!</definedName>
    <definedName name="TrnXOfpKwChg" localSheetId="5">#REF!</definedName>
    <definedName name="TrnXOfpKwChg" localSheetId="6">#REF!</definedName>
    <definedName name="TrnXOfpKwChg" localSheetId="7">#REF!</definedName>
    <definedName name="TrnXOfpKwChg">#REF!</definedName>
    <definedName name="TTLBSRATETTL" localSheetId="1">#REF!</definedName>
    <definedName name="TTLBSRATETTL" localSheetId="2">#REF!</definedName>
    <definedName name="TTLBSRATETTL" localSheetId="5">#REF!</definedName>
    <definedName name="TTLBSRATETTL" localSheetId="6">#REF!</definedName>
    <definedName name="TTLBSRATETTL" localSheetId="7">#REF!</definedName>
    <definedName name="TTLBSRATETTL">#REF!</definedName>
    <definedName name="TTLCOGENKWH" localSheetId="1">#REF!</definedName>
    <definedName name="TTLCOGENKWH" localSheetId="2">#REF!</definedName>
    <definedName name="TTLCOGENKWH" localSheetId="5">#REF!</definedName>
    <definedName name="TTLCOGENKWH" localSheetId="6">#REF!</definedName>
    <definedName name="TTLCOGENKWH" localSheetId="7">#REF!</definedName>
    <definedName name="TTLCOGENKWH">#REF!</definedName>
    <definedName name="UNBUNDIND" localSheetId="1">#REF!</definedName>
    <definedName name="UNBUNDIND" localSheetId="2">#REF!</definedName>
    <definedName name="UNBUNDIND" localSheetId="5">#REF!</definedName>
    <definedName name="UNBUNDIND" localSheetId="6">#REF!</definedName>
    <definedName name="UNBUNDIND" localSheetId="7">#REF!</definedName>
    <definedName name="UNBUNDIND">#REF!</definedName>
    <definedName name="Z_3768C7C8_9953_11DA_B318_000FB55D51DC_.wvu.PrintArea" localSheetId="5" hidden="1">'WS C  - Working Capital'!$A$10:$N$55</definedName>
    <definedName name="Z_3768C7C8_9953_11DA_B318_000FB55D51DC_.wvu.PrintTitles" localSheetId="5" hidden="1">'WS C  - Working Capital'!#REF!</definedName>
    <definedName name="Z_3768C7C8_9953_11DA_B318_000FB55D51DC_.wvu.Rows" localSheetId="5" hidden="1">'WS C  - Working Capital'!#REF!</definedName>
    <definedName name="Z_3BDD6235_B127_4929_8311_BDAF7BB89818_.wvu.PrintArea" localSheetId="5" hidden="1">'WS C  - Working Capital'!$A$10:$N$55</definedName>
    <definedName name="Z_3BDD6235_B127_4929_8311_BDAF7BB89818_.wvu.PrintTitles" localSheetId="5" hidden="1">'WS C  - Working Capital'!#REF!</definedName>
    <definedName name="Z_3BDD6235_B127_4929_8311_BDAF7BB89818_.wvu.Rows" localSheetId="5" hidden="1">'WS C  - Working Capital'!#REF!</definedName>
    <definedName name="Z_49836741_7C98_4E9F_B087_44FEA01CDD90_.wvu.PrintTitles" localSheetId="1" hidden="1">'WS A I&amp;M Transco'!$1:$5</definedName>
    <definedName name="Z_5393E2C2_9F43_4953_9279_515BED31A0E1_.wvu.PrintTitles" localSheetId="1" hidden="1">'WS A I&amp;M Transco'!$1:$5</definedName>
    <definedName name="Z_562619AC_E4C7_4EA4_92E4_B84A06C5F4E7_.wvu.PrintTitles" localSheetId="1" hidden="1">'WS A I&amp;M Transco'!$1:$5</definedName>
    <definedName name="Z_8F368326_29F3_45FB_9537_B4C1D277B758_.wvu.PrintTitles" localSheetId="1" hidden="1">'WS A I&amp;M Transco'!$1:$5</definedName>
    <definedName name="Z_B0241363_5C8A_48FC_89A6_56D55586BABE_.wvu.PrintArea" localSheetId="5" hidden="1">'WS C  - Working Capital'!$A$10:$N$55</definedName>
    <definedName name="Z_B0241363_5C8A_48FC_89A6_56D55586BABE_.wvu.PrintTitles" localSheetId="5" hidden="1">'WS C  - Working Capital'!#REF!</definedName>
    <definedName name="Z_B0241363_5C8A_48FC_89A6_56D55586BABE_.wvu.Rows" localSheetId="5" hidden="1">'WS C  - Working Capital'!#REF!</definedName>
    <definedName name="Z_C0EA0F9F_7310_4201_82C9_7B8FC8DB9137_.wvu.PrintArea" localSheetId="5" hidden="1">'WS C  - Working Capital'!$A$10:$N$55</definedName>
    <definedName name="Z_C0EA0F9F_7310_4201_82C9_7B8FC8DB9137_.wvu.PrintTitles" localSheetId="5" hidden="1">'WS C  - Working Capital'!#REF!</definedName>
    <definedName name="Z_C0EA0F9F_7310_4201_82C9_7B8FC8DB9137_.wvu.Rows" localSheetId="5" hidden="1">'WS C  - Working Capital'!#REF!</definedName>
    <definedName name="Z_C12ECF60_1B7C_4F63_BA54_D58195F676A4_.wvu.PrintTitles" localSheetId="1" hidden="1">'WS A I&amp;M Transco'!$1:$5</definedName>
    <definedName name="Z_CDB2C9AB_33A7_4569_910B_BEE9C9B61130_.wvu.PrintTitles" localSheetId="1" hidden="1">'WS A I&amp;M Transco'!$1:$5</definedName>
    <definedName name="Z_D33931FF_0065_485F_A194_AF9536E3035A_.wvu.PrintTitles" localSheetId="1" hidden="1">'WS A I&amp;M Transco'!$1:$5</definedName>
    <definedName name="Zip" localSheetId="1">#REF!</definedName>
    <definedName name="Zip" localSheetId="2">#REF!</definedName>
    <definedName name="Zip" localSheetId="5">#REF!</definedName>
    <definedName name="Zip" localSheetId="6">#REF!</definedName>
    <definedName name="Zip" localSheetId="7">#REF!</definedName>
    <definedName name="Zip">#REF!</definedName>
  </definedNames>
  <calcPr calcId="162913"/>
</workbook>
</file>

<file path=xl/calcChain.xml><?xml version="1.0" encoding="utf-8"?>
<calcChain xmlns="http://schemas.openxmlformats.org/spreadsheetml/2006/main">
  <c r="D152" i="1" l="1"/>
  <c r="D299" i="1" l="1"/>
  <c r="F27" i="14"/>
  <c r="F23" i="14"/>
  <c r="F19" i="14"/>
  <c r="A17" i="14"/>
  <c r="A21" i="14" s="1"/>
  <c r="A25" i="14" s="1"/>
  <c r="F15" i="14"/>
  <c r="A13" i="14"/>
  <c r="F11" i="14"/>
  <c r="F29" i="14" s="1"/>
  <c r="E27" i="7" l="1"/>
  <c r="D13" i="11"/>
  <c r="E13" i="11" s="1"/>
  <c r="E17" i="12"/>
  <c r="E18" i="12"/>
  <c r="E19" i="12"/>
  <c r="E20" i="12"/>
  <c r="E21" i="12"/>
  <c r="E22" i="12"/>
  <c r="E23" i="12"/>
  <c r="E24" i="12"/>
  <c r="E25" i="12"/>
  <c r="E26" i="12"/>
  <c r="E27" i="12"/>
  <c r="E28" i="12"/>
  <c r="E29" i="12"/>
  <c r="E30" i="12"/>
  <c r="E32" i="12"/>
  <c r="A16" i="12" l="1"/>
  <c r="A17" i="12"/>
  <c r="A18" i="12" s="1"/>
  <c r="A19" i="12" s="1"/>
  <c r="A20" i="12" s="1"/>
  <c r="A21" i="12" s="1"/>
  <c r="A22" i="12" s="1"/>
  <c r="A23" i="12" s="1"/>
  <c r="A24" i="12" s="1"/>
  <c r="A25" i="12" s="1"/>
  <c r="A26" i="12" s="1"/>
  <c r="A27" i="12" s="1"/>
  <c r="A28" i="12" s="1"/>
  <c r="A29" i="12" s="1"/>
  <c r="A30" i="12" s="1"/>
  <c r="A31" i="12" s="1"/>
  <c r="A32" i="12" s="1"/>
  <c r="D25" i="12"/>
  <c r="D32" i="12" s="1"/>
  <c r="D26" i="12"/>
  <c r="D27" i="12"/>
  <c r="D28" i="12"/>
  <c r="D29" i="12"/>
  <c r="D30" i="12"/>
  <c r="C32" i="12" l="1"/>
  <c r="E52" i="11" l="1"/>
  <c r="E43" i="11"/>
  <c r="E41" i="11"/>
  <c r="E40" i="11"/>
  <c r="E39" i="11"/>
  <c r="E18" i="11"/>
  <c r="E19" i="11"/>
  <c r="E20" i="11"/>
  <c r="E21" i="11"/>
  <c r="E22" i="11"/>
  <c r="E23" i="11"/>
  <c r="E24" i="11"/>
  <c r="E25" i="11"/>
  <c r="E26" i="11"/>
  <c r="E27" i="11"/>
  <c r="E28" i="11"/>
  <c r="E29" i="11"/>
  <c r="E32" i="11"/>
  <c r="E17" i="11"/>
  <c r="A16" i="1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D53" i="11"/>
  <c r="E53" i="11" s="1"/>
  <c r="D46" i="11"/>
  <c r="E46" i="11" s="1"/>
  <c r="D45" i="11"/>
  <c r="E45" i="11" s="1"/>
  <c r="D44" i="11"/>
  <c r="E44" i="11" s="1"/>
  <c r="D43" i="11"/>
  <c r="D42" i="11"/>
  <c r="E42" i="11" s="1"/>
  <c r="D32" i="11"/>
  <c r="D31" i="11"/>
  <c r="E31" i="11" s="1"/>
  <c r="D30" i="11"/>
  <c r="E30" i="11" s="1"/>
  <c r="E48" i="11" l="1"/>
  <c r="E55" i="11" s="1"/>
  <c r="E34" i="11"/>
  <c r="D34" i="11"/>
  <c r="C48" i="11"/>
  <c r="C55" i="11" s="1"/>
  <c r="C34" i="11"/>
  <c r="D48" i="11"/>
  <c r="D55" i="11" s="1"/>
  <c r="E19" i="7" l="1"/>
  <c r="I215" i="1" l="1"/>
  <c r="E28" i="9"/>
  <c r="G10" i="9"/>
  <c r="D92" i="1" l="1"/>
  <c r="D90" i="1"/>
  <c r="D84" i="1"/>
  <c r="D82" i="1"/>
  <c r="F15" i="10"/>
  <c r="D15" i="10"/>
  <c r="D116" i="1" l="1"/>
  <c r="D256" i="1"/>
  <c r="I250" i="1"/>
  <c r="H16" i="9" l="1"/>
  <c r="G53" i="8"/>
  <c r="D53" i="8"/>
  <c r="J52" i="8"/>
  <c r="K52" i="8" s="1"/>
  <c r="J51" i="8"/>
  <c r="K51" i="8" s="1"/>
  <c r="E51" i="8" s="1"/>
  <c r="J50" i="8"/>
  <c r="K50" i="8" s="1"/>
  <c r="E50" i="8" s="1"/>
  <c r="J49" i="8"/>
  <c r="I48" i="8"/>
  <c r="K48" i="8" s="1"/>
  <c r="E48" i="8" s="1"/>
  <c r="I47" i="8"/>
  <c r="K47" i="8" s="1"/>
  <c r="E47" i="8" s="1"/>
  <c r="I46" i="8"/>
  <c r="K46" i="8" s="1"/>
  <c r="E46" i="8" s="1"/>
  <c r="I45" i="8"/>
  <c r="K45" i="8" s="1"/>
  <c r="E45" i="8" s="1"/>
  <c r="I44" i="8"/>
  <c r="K44" i="8" s="1"/>
  <c r="E44" i="8" s="1"/>
  <c r="I43" i="8"/>
  <c r="K43" i="8" s="1"/>
  <c r="E43" i="8" s="1"/>
  <c r="I42" i="8"/>
  <c r="K42" i="8" s="1"/>
  <c r="E42" i="8" s="1"/>
  <c r="I41" i="8"/>
  <c r="K41" i="8" s="1"/>
  <c r="E41" i="8" s="1"/>
  <c r="I40" i="8"/>
  <c r="K40" i="8" s="1"/>
  <c r="E40" i="8" s="1"/>
  <c r="I39" i="8"/>
  <c r="K39" i="8" s="1"/>
  <c r="E39" i="8" s="1"/>
  <c r="I38" i="8"/>
  <c r="K38" i="8" s="1"/>
  <c r="E38" i="8" s="1"/>
  <c r="I37" i="8"/>
  <c r="K37" i="8" s="1"/>
  <c r="B32" i="8"/>
  <c r="G29" i="8"/>
  <c r="D29" i="8"/>
  <c r="A17" i="8"/>
  <c r="A19" i="8" s="1"/>
  <c r="A21" i="8" s="1"/>
  <c r="A27" i="8" s="1"/>
  <c r="A29" i="8" s="1"/>
  <c r="A35" i="8" s="1"/>
  <c r="A37" i="8" s="1"/>
  <c r="A38" i="8" s="1"/>
  <c r="A39" i="8" s="1"/>
  <c r="A40" i="8" s="1"/>
  <c r="A41" i="8" s="1"/>
  <c r="A42" i="8" s="1"/>
  <c r="A43" i="8" s="1"/>
  <c r="A44" i="8" s="1"/>
  <c r="A45" i="8" s="1"/>
  <c r="A46" i="8" s="1"/>
  <c r="A47" i="8" s="1"/>
  <c r="A48" i="8" s="1"/>
  <c r="A49" i="8" s="1"/>
  <c r="A50" i="8" s="1"/>
  <c r="A51" i="8" s="1"/>
  <c r="A52" i="8" s="1"/>
  <c r="D160" i="1"/>
  <c r="E36" i="7"/>
  <c r="D108" i="1" s="1"/>
  <c r="E28" i="7"/>
  <c r="D107" i="1" s="1"/>
  <c r="E20" i="7"/>
  <c r="D98" i="1"/>
  <c r="D100" i="1"/>
  <c r="D106" i="1" l="1"/>
  <c r="E30" i="9"/>
  <c r="I245" i="1"/>
  <c r="J53" i="8"/>
  <c r="J29" i="8" s="1"/>
  <c r="A23" i="9"/>
  <c r="K53" i="8"/>
  <c r="K29" i="8" s="1"/>
  <c r="E37" i="8"/>
  <c r="I53" i="8"/>
  <c r="I29" i="8" s="1"/>
  <c r="K49" i="8"/>
  <c r="E49" i="8" s="1"/>
  <c r="A17" i="7"/>
  <c r="D117" i="1" l="1"/>
  <c r="A25" i="9"/>
  <c r="A26" i="9" s="1"/>
  <c r="A27" i="9" s="1"/>
  <c r="A28" i="9" s="1"/>
  <c r="E53" i="8"/>
  <c r="E29" i="8" s="1"/>
  <c r="A18" i="7"/>
  <c r="A19" i="7" s="1"/>
  <c r="A20" i="7" s="1"/>
  <c r="A23" i="7" s="1"/>
  <c r="A25" i="7" s="1"/>
  <c r="A30" i="9" l="1"/>
  <c r="A26" i="7"/>
  <c r="A27" i="7" s="1"/>
  <c r="A28" i="7" s="1"/>
  <c r="A31" i="7" s="1"/>
  <c r="A33" i="7" s="1"/>
  <c r="D20" i="7"/>
  <c r="A34" i="7" l="1"/>
  <c r="A35" i="7" s="1"/>
  <c r="A36" i="7" s="1"/>
  <c r="D28" i="7"/>
  <c r="D36" i="7" l="1"/>
  <c r="E71" i="2" l="1"/>
  <c r="E70" i="2"/>
  <c r="E69" i="2"/>
  <c r="E68" i="2"/>
  <c r="E67" i="2"/>
  <c r="E66" i="2"/>
  <c r="E64" i="2"/>
  <c r="E65" i="2"/>
  <c r="E63" i="2"/>
  <c r="E62" i="2"/>
  <c r="E60" i="2"/>
  <c r="E61" i="2"/>
  <c r="E59" i="2"/>
  <c r="E58" i="2"/>
  <c r="E57" i="2"/>
  <c r="E56" i="2"/>
  <c r="E77" i="2"/>
  <c r="E78" i="2"/>
  <c r="E79" i="2"/>
  <c r="E76" i="2"/>
  <c r="E75" i="2"/>
  <c r="E74" i="2"/>
  <c r="E73" i="2"/>
  <c r="E81" i="2"/>
  <c r="E82" i="2"/>
  <c r="E80" i="2"/>
  <c r="E72" i="2"/>
  <c r="E53" i="2"/>
  <c r="E50" i="2"/>
  <c r="E51" i="2"/>
  <c r="E52" i="2"/>
  <c r="E49" i="2"/>
  <c r="E48" i="2"/>
  <c r="E47" i="2"/>
  <c r="E45" i="2"/>
  <c r="E46" i="2"/>
  <c r="E44" i="2"/>
  <c r="E43" i="2"/>
  <c r="E36" i="2"/>
  <c r="E37" i="2"/>
  <c r="E38" i="2"/>
  <c r="E39" i="2"/>
  <c r="E40" i="2"/>
  <c r="E41" i="2"/>
  <c r="E42" i="2"/>
  <c r="E35" i="2"/>
  <c r="E54" i="2"/>
  <c r="E55" i="2"/>
  <c r="E34" i="2"/>
  <c r="E33" i="2"/>
  <c r="E32" i="2"/>
  <c r="E28" i="2"/>
  <c r="E29" i="2"/>
  <c r="E30" i="2"/>
  <c r="E31" i="2"/>
  <c r="E27" i="2"/>
  <c r="E23" i="2"/>
  <c r="E24" i="2"/>
  <c r="E25" i="2"/>
  <c r="E26" i="2"/>
  <c r="E22" i="2"/>
  <c r="E18" i="2"/>
  <c r="E19" i="2"/>
  <c r="E20" i="2"/>
  <c r="E21" i="2"/>
  <c r="E17" i="2"/>
  <c r="E11" i="2"/>
  <c r="E12" i="2"/>
  <c r="E13" i="2"/>
  <c r="E14" i="2"/>
  <c r="E15" i="2"/>
  <c r="E16" i="2"/>
  <c r="E10" i="2"/>
  <c r="E9" i="2" l="1"/>
  <c r="E8" i="2"/>
  <c r="E7" i="2"/>
  <c r="E6" i="2"/>
  <c r="E5" i="2"/>
  <c r="I22" i="1" l="1"/>
  <c r="I275" i="1" l="1"/>
  <c r="D15" i="1" s="1"/>
  <c r="D156" i="1"/>
  <c r="D115" i="1" s="1"/>
  <c r="D118" i="1" s="1"/>
  <c r="I214" i="1"/>
  <c r="D14" i="1"/>
  <c r="D86" i="1"/>
  <c r="G232" i="1"/>
  <c r="G234" i="1"/>
  <c r="G235" i="1"/>
  <c r="D242" i="1"/>
  <c r="G240" i="1" s="1"/>
  <c r="I222" i="1"/>
  <c r="D97" i="1"/>
  <c r="D99" i="1"/>
  <c r="G256" i="1"/>
  <c r="I251" i="1"/>
  <c r="I253" i="1" s="1"/>
  <c r="D258" i="1" s="1"/>
  <c r="D259" i="1" s="1"/>
  <c r="G257" i="1"/>
  <c r="D176" i="1"/>
  <c r="D180" i="1" s="1"/>
  <c r="I34" i="1"/>
  <c r="D36" i="1" s="1"/>
  <c r="D236" i="1"/>
  <c r="I155" i="1"/>
  <c r="D110" i="1"/>
  <c r="D101" i="1"/>
  <c r="D173" i="1"/>
  <c r="D162" i="1"/>
  <c r="K279" i="1"/>
  <c r="H207" i="1"/>
  <c r="K139" i="1"/>
  <c r="K72" i="1"/>
  <c r="F15" i="1"/>
  <c r="F16" i="1" s="1"/>
  <c r="F17" i="1" s="1"/>
  <c r="I45" i="1"/>
  <c r="I46" i="1"/>
  <c r="I148" i="1"/>
  <c r="D75" i="1"/>
  <c r="F153" i="1"/>
  <c r="F89" i="1"/>
  <c r="F105" i="1" s="1"/>
  <c r="F170" i="1" s="1"/>
  <c r="F171" i="1"/>
  <c r="I266" i="1"/>
  <c r="I238" i="1"/>
  <c r="F108" i="1"/>
  <c r="D282" i="1"/>
  <c r="F90" i="1"/>
  <c r="F112" i="1" s="1"/>
  <c r="D210" i="1"/>
  <c r="D142" i="1"/>
  <c r="C171" i="1"/>
  <c r="F167" i="1"/>
  <c r="C167" i="1"/>
  <c r="B161" i="1"/>
  <c r="B159" i="1"/>
  <c r="C154" i="1"/>
  <c r="F151" i="1"/>
  <c r="F152" i="1" s="1"/>
  <c r="B93" i="1"/>
  <c r="B101" i="1" s="1"/>
  <c r="B92" i="1"/>
  <c r="B100" i="1" s="1"/>
  <c r="B91" i="1"/>
  <c r="B99" i="1" s="1"/>
  <c r="B90" i="1"/>
  <c r="B98" i="1" s="1"/>
  <c r="B89" i="1"/>
  <c r="B97" i="1" s="1"/>
  <c r="D94" i="1"/>
  <c r="F93" i="1"/>
  <c r="F92" i="1"/>
  <c r="G91" i="1"/>
  <c r="F91" i="1"/>
  <c r="G89" i="1"/>
  <c r="D185" i="1" l="1"/>
  <c r="D186" i="1"/>
  <c r="D187" i="1"/>
  <c r="I224" i="1"/>
  <c r="I226" i="1" s="1"/>
  <c r="D40" i="1"/>
  <c r="D42" i="1"/>
  <c r="I42" i="1"/>
  <c r="D37" i="1"/>
  <c r="I40" i="1"/>
  <c r="I41" i="1"/>
  <c r="D41" i="1"/>
  <c r="I217" i="1"/>
  <c r="I219" i="1" s="1"/>
  <c r="D102" i="1"/>
  <c r="D120" i="1" s="1"/>
  <c r="E257" i="1"/>
  <c r="I257" i="1" s="1"/>
  <c r="E258" i="1"/>
  <c r="I258" i="1" s="1"/>
  <c r="E256" i="1"/>
  <c r="I256" i="1" s="1"/>
  <c r="G14" i="1" l="1"/>
  <c r="G15" i="1" s="1"/>
  <c r="G82" i="1"/>
  <c r="I82" i="1" s="1"/>
  <c r="E233" i="1"/>
  <c r="G233" i="1" s="1"/>
  <c r="G236" i="1" s="1"/>
  <c r="I236" i="1" s="1"/>
  <c r="I240" i="1" s="1"/>
  <c r="K240" i="1" s="1"/>
  <c r="G85" i="1" s="1"/>
  <c r="I227" i="1"/>
  <c r="I228" i="1" s="1"/>
  <c r="G147" i="1" s="1"/>
  <c r="I14" i="1"/>
  <c r="I259" i="1"/>
  <c r="G90" i="1" l="1"/>
  <c r="G112" i="1" s="1"/>
  <c r="G116" i="1"/>
  <c r="I116" i="1" s="1"/>
  <c r="G84" i="1"/>
  <c r="G92" i="1" s="1"/>
  <c r="D177" i="1"/>
  <c r="D190" i="1"/>
  <c r="G153" i="1"/>
  <c r="I153" i="1" s="1"/>
  <c r="G149" i="1"/>
  <c r="I149" i="1" s="1"/>
  <c r="I147" i="1"/>
  <c r="G16" i="1"/>
  <c r="I15" i="1"/>
  <c r="G93" i="1"/>
  <c r="I85" i="1"/>
  <c r="I90" i="1" l="1"/>
  <c r="I98" i="1" s="1"/>
  <c r="I84" i="1"/>
  <c r="I93" i="1"/>
  <c r="G154" i="1"/>
  <c r="I16" i="1"/>
  <c r="G17" i="1"/>
  <c r="I17" i="1" s="1"/>
  <c r="D184" i="1"/>
  <c r="G150" i="1"/>
  <c r="I92" i="1"/>
  <c r="G159" i="1"/>
  <c r="I159" i="1" s="1"/>
  <c r="I112" i="1"/>
  <c r="I101" i="1" l="1"/>
  <c r="I86" i="1"/>
  <c r="I100" i="1"/>
  <c r="D188" i="1"/>
  <c r="D193" i="1" s="1"/>
  <c r="D202" i="1" s="1"/>
  <c r="I18" i="1"/>
  <c r="I94" i="1"/>
  <c r="G160" i="1"/>
  <c r="G151" i="1"/>
  <c r="I150" i="1"/>
  <c r="G161" i="1"/>
  <c r="I161" i="1" s="1"/>
  <c r="I154" i="1"/>
  <c r="G86" i="1" l="1"/>
  <c r="I102" i="1"/>
  <c r="G152" i="1"/>
  <c r="I152" i="1" s="1"/>
  <c r="I151" i="1"/>
  <c r="I160" i="1"/>
  <c r="G166" i="1"/>
  <c r="G102" i="1" l="1"/>
  <c r="I162" i="1"/>
  <c r="G117" i="1"/>
  <c r="I117" i="1" s="1"/>
  <c r="G169" i="1"/>
  <c r="I156" i="1"/>
  <c r="I166" i="1"/>
  <c r="G167" i="1"/>
  <c r="I167" i="1" s="1"/>
  <c r="I115" i="1" l="1"/>
  <c r="I169" i="1"/>
  <c r="G171" i="1"/>
  <c r="I171" i="1" s="1"/>
  <c r="G172" i="1"/>
  <c r="I172" i="1" s="1"/>
  <c r="G106" i="1"/>
  <c r="G186" i="1"/>
  <c r="I186" i="1" s="1"/>
  <c r="G187" i="1"/>
  <c r="I187" i="1" s="1"/>
  <c r="G185" i="1"/>
  <c r="I185" i="1" s="1"/>
  <c r="I173" i="1" l="1"/>
  <c r="G107" i="1"/>
  <c r="I106" i="1"/>
  <c r="I118" i="1"/>
  <c r="G108" i="1" l="1"/>
  <c r="I108" i="1" s="1"/>
  <c r="G109" i="1"/>
  <c r="I109" i="1" s="1"/>
  <c r="I107" i="1"/>
  <c r="I110" i="1" l="1"/>
  <c r="I120" i="1" l="1"/>
  <c r="I190" i="1" l="1"/>
  <c r="I184" i="1" l="1"/>
  <c r="I188" i="1" l="1"/>
  <c r="I193" i="1" l="1"/>
  <c r="I202" i="1" l="1"/>
  <c r="I11" i="1" l="1"/>
  <c r="I24" i="1" s="1"/>
</calcChain>
</file>

<file path=xl/comments1.xml><?xml version="1.0" encoding="utf-8"?>
<comments xmlns="http://schemas.openxmlformats.org/spreadsheetml/2006/main">
  <authors>
    <author>Tom Syner</author>
  </authors>
  <commentList>
    <comment ref="C53" authorId="0" shapeId="0">
      <text>
        <r>
          <rPr>
            <b/>
            <sz val="9"/>
            <color indexed="81"/>
            <rFont val="Tahoma"/>
            <family val="2"/>
          </rPr>
          <t>Tom Syner:</t>
        </r>
        <r>
          <rPr>
            <sz val="9"/>
            <color indexed="81"/>
            <rFont val="Tahoma"/>
            <family val="2"/>
          </rPr>
          <t xml:space="preserve">
Filter:  account like "2833002%"</t>
        </r>
      </text>
    </comment>
  </commentList>
</comments>
</file>

<file path=xl/sharedStrings.xml><?xml version="1.0" encoding="utf-8"?>
<sst xmlns="http://schemas.openxmlformats.org/spreadsheetml/2006/main" count="948" uniqueCount="569">
  <si>
    <t xml:space="preserve">Formula Rate - Non-Levelized </t>
  </si>
  <si>
    <t xml:space="preserve">     Rate Formula Template</t>
  </si>
  <si>
    <t xml:space="preserve"> </t>
  </si>
  <si>
    <t xml:space="preserve"> Utilizing FERC Form 1 Data</t>
  </si>
  <si>
    <t>Line</t>
  </si>
  <si>
    <t>Allocated</t>
  </si>
  <si>
    <t>No.</t>
  </si>
  <si>
    <t>Amount</t>
  </si>
  <si>
    <t xml:space="preserve">REVENUE CREDITS </t>
  </si>
  <si>
    <t>Total</t>
  </si>
  <si>
    <t>Allocator</t>
  </si>
  <si>
    <t>TP</t>
  </si>
  <si>
    <t xml:space="preserve">  Account No. 454</t>
  </si>
  <si>
    <t>NET REVENUE REQUIREMENT</t>
  </si>
  <si>
    <t xml:space="preserve">DIVISOR </t>
  </si>
  <si>
    <t xml:space="preserve">  Average of 12 coincident system peaks for requirements (RQ) service       </t>
  </si>
  <si>
    <t>(Note A)</t>
  </si>
  <si>
    <t>(Note B)</t>
  </si>
  <si>
    <t>(Note C)</t>
  </si>
  <si>
    <t>(Note D)</t>
  </si>
  <si>
    <t>Annual Cost ($/kW/Yr)</t>
  </si>
  <si>
    <t>Peak Rate</t>
  </si>
  <si>
    <t>Off-Peak Rate</t>
  </si>
  <si>
    <t>Point-To-Point Rate ($/kW/Wk)</t>
  </si>
  <si>
    <t>Point-To-Point Rate ($/kW/Day)</t>
  </si>
  <si>
    <t>Capped at weekly rate</t>
  </si>
  <si>
    <t>Point-To-Point Rate ($/MWh)</t>
  </si>
  <si>
    <t>Capped at weekly</t>
  </si>
  <si>
    <t xml:space="preserve"> times 1,000)</t>
  </si>
  <si>
    <t>and daily rates</t>
  </si>
  <si>
    <t>Short Term</t>
  </si>
  <si>
    <t>Long Term</t>
  </si>
  <si>
    <t>(1)</t>
  </si>
  <si>
    <t>(2)</t>
  </si>
  <si>
    <t>(3)</t>
  </si>
  <si>
    <t>(4)</t>
  </si>
  <si>
    <t>(5)</t>
  </si>
  <si>
    <t>Form No. 1</t>
  </si>
  <si>
    <t>Transmission</t>
  </si>
  <si>
    <t>Page, Line, Col.</t>
  </si>
  <si>
    <t>Company Total</t>
  </si>
  <si>
    <t xml:space="preserve">                  Allocator</t>
  </si>
  <si>
    <t>(Col 3 times Col 4)</t>
  </si>
  <si>
    <t>RATE BASE:</t>
  </si>
  <si>
    <t xml:space="preserve">  Production</t>
  </si>
  <si>
    <t>NA</t>
  </si>
  <si>
    <t xml:space="preserve">  Transmission</t>
  </si>
  <si>
    <t xml:space="preserve">  Distribution</t>
  </si>
  <si>
    <t xml:space="preserve">  General &amp; Intangible</t>
  </si>
  <si>
    <t>W/S</t>
  </si>
  <si>
    <t xml:space="preserve">  Common</t>
  </si>
  <si>
    <t>356.1</t>
  </si>
  <si>
    <t>GP=</t>
  </si>
  <si>
    <t>NET PLANT IN SERVICE</t>
  </si>
  <si>
    <t>NP=</t>
  </si>
  <si>
    <t>273.8.k</t>
  </si>
  <si>
    <t>NP</t>
  </si>
  <si>
    <t>275.2.k</t>
  </si>
  <si>
    <t>277.9.k</t>
  </si>
  <si>
    <t>234.8.c</t>
  </si>
  <si>
    <t xml:space="preserve">LAND HELD FOR FUTURE USE </t>
  </si>
  <si>
    <t>214.x.d  (Note G)</t>
  </si>
  <si>
    <t xml:space="preserve">  Materials &amp; Supplies  (Note G)</t>
  </si>
  <si>
    <t>TE</t>
  </si>
  <si>
    <t>GP</t>
  </si>
  <si>
    <t xml:space="preserve">  Transmission </t>
  </si>
  <si>
    <t xml:space="preserve">     Less Account 565</t>
  </si>
  <si>
    <t xml:space="preserve">  A&amp;G</t>
  </si>
  <si>
    <t xml:space="preserve">     Less FERC Annual Fees</t>
  </si>
  <si>
    <t xml:space="preserve">  Transmission Lease Payments</t>
  </si>
  <si>
    <t>336.7.b</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</si>
  <si>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</si>
  <si>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</si>
  <si>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</si>
  <si>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</si>
  <si>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</si>
  <si>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</si>
  <si>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</si>
  <si>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         Payments in lieu of taxes</t>
  </si>
  <si>
    <t>TOTAL OTHER TAXES  (sum lines 13 - 19)</t>
  </si>
  <si>
    <t xml:space="preserve">INCOME TAXES          </t>
  </si>
  <si>
    <t xml:space="preserve">RETURN </t>
  </si>
  <si>
    <t xml:space="preserve">                SUPPORTING CALCULATIONS AND NOTES</t>
  </si>
  <si>
    <t xml:space="preserve">TRANSMISSION EXPENSES </t>
  </si>
  <si>
    <t>TE=</t>
  </si>
  <si>
    <t>TRANSMISSION PLANT INCLUDED IN ISO RATES</t>
  </si>
  <si>
    <t>TP=</t>
  </si>
  <si>
    <t>WAGES &amp; SALARY ALLOCATOR   (W&amp;S)</t>
  </si>
  <si>
    <t>Form 1 Reference</t>
  </si>
  <si>
    <t>$</t>
  </si>
  <si>
    <t>Allocation</t>
  </si>
  <si>
    <t>W&amp;S Allocator</t>
  </si>
  <si>
    <t xml:space="preserve">  Other</t>
  </si>
  <si>
    <t>($ / Allocation)</t>
  </si>
  <si>
    <t>=</t>
  </si>
  <si>
    <t>% Electric</t>
  </si>
  <si>
    <t xml:space="preserve">  Electric</t>
  </si>
  <si>
    <t>200.3.c</t>
  </si>
  <si>
    <t>(line 17 / line 20)</t>
  </si>
  <si>
    <t>(line 16)</t>
  </si>
  <si>
    <t>CE</t>
  </si>
  <si>
    <t xml:space="preserve">  Gas</t>
  </si>
  <si>
    <t>*</t>
  </si>
  <si>
    <t xml:space="preserve">  Water</t>
  </si>
  <si>
    <t>RETURN (R)</t>
  </si>
  <si>
    <t>Preferred Dividends (118.29c) (positive number)</t>
  </si>
  <si>
    <t xml:space="preserve">                                          Development of Common Stock:</t>
  </si>
  <si>
    <t>Common Stock</t>
  </si>
  <si>
    <t>(sum lines 23-25)</t>
  </si>
  <si>
    <t>Cost</t>
  </si>
  <si>
    <t>%</t>
  </si>
  <si>
    <t>(Note P)</t>
  </si>
  <si>
    <t>Weighted</t>
  </si>
  <si>
    <t>=WCLTD</t>
  </si>
  <si>
    <t xml:space="preserve">  Common Stock  (line 26)</t>
  </si>
  <si>
    <t>=R</t>
  </si>
  <si>
    <t>REVENUE CREDITS</t>
  </si>
  <si>
    <t>ACCOUNT 447 (SALES FOR RESALE)</t>
  </si>
  <si>
    <t>(310-311)</t>
  </si>
  <si>
    <t>(Note Q)</t>
  </si>
  <si>
    <t xml:space="preserve">  Total of (a)-(b)</t>
  </si>
  <si>
    <t xml:space="preserve">  a. Transmission charges for all transmission transactions </t>
  </si>
  <si>
    <t>Note</t>
  </si>
  <si>
    <t>Letter</t>
  </si>
  <si>
    <t>A</t>
  </si>
  <si>
    <t>B</t>
  </si>
  <si>
    <t>C</t>
  </si>
  <si>
    <t>D</t>
  </si>
  <si>
    <t>E</t>
  </si>
  <si>
    <t>F</t>
  </si>
  <si>
    <t>G</t>
  </si>
  <si>
    <t>Identified in Form 1 as being only transmission related.</t>
  </si>
  <si>
    <t>H</t>
  </si>
  <si>
    <t>I</t>
  </si>
  <si>
    <t>J</t>
  </si>
  <si>
    <t>K</t>
  </si>
  <si>
    <t>L</t>
  </si>
  <si>
    <t>M</t>
  </si>
  <si>
    <t>N</t>
  </si>
  <si>
    <t>O</t>
  </si>
  <si>
    <t>P</t>
  </si>
  <si>
    <t>Q</t>
  </si>
  <si>
    <t>R</t>
  </si>
  <si>
    <t>Includes income related only to transmission facilities, such as pole attachments, rentals and special use.</t>
  </si>
  <si>
    <t xml:space="preserve">  Plus Contract Demand of firm P-T-P over one year</t>
  </si>
  <si>
    <t>TOTAL REVENUE CREDITS  (sum lines 2-5)</t>
  </si>
  <si>
    <t xml:space="preserve">Network &amp; P-to-P Rate ($/kW/Mo) </t>
  </si>
  <si>
    <t xml:space="preserve">  Account No. 281 (enter negative)</t>
  </si>
  <si>
    <t xml:space="preserve">  Account No. 282 (enter negative)</t>
  </si>
  <si>
    <t xml:space="preserve">  Account No. 283 (enter negative)</t>
  </si>
  <si>
    <t xml:space="preserve">  Account No. 255 (enter negative)</t>
  </si>
  <si>
    <t xml:space="preserve">  Account No. 190 </t>
  </si>
  <si>
    <t>RATE BASE  (sum lines 18, 24, 25, &amp; 29)</t>
  </si>
  <si>
    <t xml:space="preserve">  Prepayments (Account 165)</t>
  </si>
  <si>
    <t xml:space="preserve">  a. Bundled Non-RQ Sales for Resale (311.x.h)</t>
  </si>
  <si>
    <t xml:space="preserve">  Revenues from Grandfathered Interzonal Transactions</t>
  </si>
  <si>
    <t xml:space="preserve">  Revenues from service provided by the ISO at a discount</t>
  </si>
  <si>
    <t xml:space="preserve">  Less 12 CP of firm P-T-P over one year (enter negative)</t>
  </si>
  <si>
    <t>Divisor (sum lines 8-14)</t>
  </si>
  <si>
    <t>(line 7 / line 15)</t>
  </si>
  <si>
    <t>(line 16 / 12)</t>
  </si>
  <si>
    <t>(line 16 / 52; line 16 / 52)</t>
  </si>
  <si>
    <t>Total Income Taxes</t>
  </si>
  <si>
    <t xml:space="preserve">  Total  (sum lines 17 - 19)</t>
  </si>
  <si>
    <t>Load</t>
  </si>
  <si>
    <t>(page 4, line 34)</t>
  </si>
  <si>
    <t>(page 4, line 37)</t>
  </si>
  <si>
    <t xml:space="preserve">  Plus 12 CP of firm bundled sales over one year not in line 8</t>
  </si>
  <si>
    <t xml:space="preserve">  Plus 12 CP of Network Load not in line 8</t>
  </si>
  <si>
    <t>FIT =</t>
  </si>
  <si>
    <t>SIT=</t>
  </si>
  <si>
    <t xml:space="preserve">  (State Income Tax Rate or Composite SIT)</t>
  </si>
  <si>
    <t>p =</t>
  </si>
  <si>
    <t xml:space="preserve">  (percent of federal income tax deductible for state purposes)</t>
  </si>
  <si>
    <t xml:space="preserve">     T=1 - {[(1 - SIT) * (1 - FIT)] / (1 - SIT * FIT * p)} =</t>
  </si>
  <si>
    <t xml:space="preserve">     CIT=(T/1-T) * (1-(WCLTD/R)) =</t>
  </si>
  <si>
    <t xml:space="preserve">      1 / (1 - T)  = (from line 21)</t>
  </si>
  <si>
    <t xml:space="preserve">       and FIT, SIT &amp; p are as given in footnote K.</t>
  </si>
  <si>
    <t>Income Tax Calculation = line 22 * line 28</t>
  </si>
  <si>
    <t>REV. REQUIREMENT  (sum lines 8, 12, 20, 27, 28)</t>
  </si>
  <si>
    <t>ITC adjustment (line 23 * line 24)</t>
  </si>
  <si>
    <t>calculated</t>
  </si>
  <si>
    <t>WS</t>
  </si>
  <si>
    <t xml:space="preserve">  Less Contract Demands from service over one year provided by ISO at a discount (enter negative)</t>
  </si>
  <si>
    <t>WORKING CAPITAL  (Note H)</t>
  </si>
  <si>
    <t xml:space="preserve">  CWC  </t>
  </si>
  <si>
    <t>Total  (sum lines 27-29)</t>
  </si>
  <si>
    <t xml:space="preserve">  b. Transmission charges for all transmission transactions included in Divisor on Page 1</t>
  </si>
  <si>
    <t xml:space="preserve">  b. Bundled Sales for Resale  included in Divisor on page 1</t>
  </si>
  <si>
    <t>Enter dollar amounts</t>
  </si>
  <si>
    <t xml:space="preserve">  Total  (sum lines 12-15)</t>
  </si>
  <si>
    <t xml:space="preserve">Less Preferred Stock (line 28) </t>
  </si>
  <si>
    <t>5a</t>
  </si>
  <si>
    <t>zero</t>
  </si>
  <si>
    <t xml:space="preserve">The FERC's annual charges for the year assessed the Transmission Owner for service under this tariff. </t>
  </si>
  <si>
    <t>S</t>
  </si>
  <si>
    <t>(Note T)</t>
  </si>
  <si>
    <t>T</t>
  </si>
  <si>
    <t>Transmission plant included in ISO rates  (line 1 less lines 2 &amp; 3)</t>
  </si>
  <si>
    <t>page 1 of 5</t>
  </si>
  <si>
    <t>page 2 of 5</t>
  </si>
  <si>
    <t>page 3 of 5</t>
  </si>
  <si>
    <t>page 4 of 5</t>
  </si>
  <si>
    <t>page 5 of 5</t>
  </si>
  <si>
    <t>219.20-24.c</t>
  </si>
  <si>
    <t>219.25.c</t>
  </si>
  <si>
    <t>219.26.c</t>
  </si>
  <si>
    <t>263.i</t>
  </si>
  <si>
    <t>201.3.d</t>
  </si>
  <si>
    <t>201.3.e</t>
  </si>
  <si>
    <t>(330.x.n)</t>
  </si>
  <si>
    <t>U</t>
  </si>
  <si>
    <t>267.8.h</t>
  </si>
  <si>
    <t>Long Term Interest (117, sum of 62.c through 67.c)</t>
  </si>
  <si>
    <t>Proprietary Capital (112.16.c)</t>
  </si>
  <si>
    <t>Less Account 216.1 (112.12.c)  (enter negative)</t>
  </si>
  <si>
    <t xml:space="preserve">  Long Term Debt (112, sum of  18.c through 21.c)</t>
  </si>
  <si>
    <t>111.57.c</t>
  </si>
  <si>
    <t>207.58.g</t>
  </si>
  <si>
    <t>207.75.g</t>
  </si>
  <si>
    <t>1a</t>
  </si>
  <si>
    <t xml:space="preserve">  Account No. 456.1</t>
  </si>
  <si>
    <r>
      <t>Removes dollar amount of transmission expenses included in the OATT ancillary services rates, including Account Nos. 561.1, 561.2,</t>
    </r>
    <r>
      <rPr>
        <b/>
        <sz val="12"/>
        <rFont val="Times New Roman"/>
        <family val="1"/>
      </rPr>
      <t xml:space="preserve"> </t>
    </r>
    <r>
      <rPr>
        <sz val="12"/>
        <rFont val="Times New Roman"/>
        <family val="1"/>
      </rPr>
      <t xml:space="preserve"> 561.3, and 561.BA.</t>
    </r>
  </si>
  <si>
    <t>Account 456.1 entry shall be the annual total of the quarterly values reported at Form 1, 330.x.n.</t>
  </si>
  <si>
    <t>V</t>
  </si>
  <si>
    <t>205.46.g</t>
  </si>
  <si>
    <t>205.5.g &amp; 207.99.g</t>
  </si>
  <si>
    <t>321.112.b</t>
  </si>
  <si>
    <t>321.96.b</t>
  </si>
  <si>
    <t>323.197.b</t>
  </si>
  <si>
    <t>336.11.b</t>
  </si>
  <si>
    <t>354.20.b</t>
  </si>
  <si>
    <t>354.21.b</t>
  </si>
  <si>
    <t>354.23.b</t>
  </si>
  <si>
    <t>227.8.c &amp; .16.c</t>
  </si>
  <si>
    <t>36a</t>
  </si>
  <si>
    <t>W</t>
  </si>
  <si>
    <t>X</t>
  </si>
  <si>
    <t>REV. REQUIREMENT TO BE COLLECTED UNDER ATTACHMENT O</t>
  </si>
  <si>
    <t>included in Attachment GG]</t>
  </si>
  <si>
    <t xml:space="preserve">[Revenue Requirement for facilities included on page 2, line 2, and also  </t>
  </si>
  <si>
    <t xml:space="preserve">  [Rate Base (page 2, line 30) * Rate of Return (page 4, line 30)]</t>
  </si>
  <si>
    <t>References to data from FERC Form 1 are indicated as:   #.y.x  (page, line, column)</t>
  </si>
  <si>
    <t>General Note:   References to pages in this formulary rate are indicated as:  (page#, line#, col.#)</t>
  </si>
  <si>
    <t>(Note E)</t>
  </si>
  <si>
    <t xml:space="preserve">       where WCLTD=(page 4, line 27) and R= (page 4, line 30)</t>
  </si>
  <si>
    <t>FERC Annual Charge ($/MWh)</t>
  </si>
  <si>
    <t>(line 1- line 7)</t>
  </si>
  <si>
    <t>(line 2- line 8)</t>
  </si>
  <si>
    <t>(line 3 - line 9)</t>
  </si>
  <si>
    <t>(line 4 - line 10)</t>
  </si>
  <si>
    <t>(line 5 - line 11)</t>
  </si>
  <si>
    <t>ADJUSTMENTS TO RATE BASE  (Note F)</t>
  </si>
  <si>
    <t xml:space="preserve">  Less Contract Demand from Grandfathered Interzonal Transactions over one year (enter negative)  (Note S)</t>
  </si>
  <si>
    <t xml:space="preserve">     Less LSE Expenses included in Transmission O&amp;M Accounts  (Note V)</t>
  </si>
  <si>
    <t xml:space="preserve">     Less EPRI &amp; Reg. Comm. Exp. &amp; Non-safety  Ad.  (Note I)</t>
  </si>
  <si>
    <t xml:space="preserve">     Plus Transmission Related Reg. Comm.  Exp.  (Note I)</t>
  </si>
  <si>
    <t>TAXES OTHER THAN INCOME TAXES  (Note J)</t>
  </si>
  <si>
    <t>(Note K)</t>
  </si>
  <si>
    <t>Less transmission plant excluded from ISO rates  (Note M)</t>
  </si>
  <si>
    <t>Total transmission plant  (page 2, line 2, column 3)</t>
  </si>
  <si>
    <t>Less transmission plant included in OATT Ancillary Services  (Note N )</t>
  </si>
  <si>
    <t>Percentage of transmission plant included in ISO Rates  (line 4 divided by line 1)</t>
  </si>
  <si>
    <t>Total transmission expenses  (page 3, line 1, column 3)</t>
  </si>
  <si>
    <t>Less transmission expenses included in OATT Ancillary Services  (Note L)</t>
  </si>
  <si>
    <t>Included transmission expenses  (line 6 less line 7)</t>
  </si>
  <si>
    <t>Percentage of transmission expenses after adjustment  (line 8 divided by line 6)</t>
  </si>
  <si>
    <t>Percentage of transmission plant included in ISO Rates  (line 5)</t>
  </si>
  <si>
    <t>Percentage of transmission expenses included in ISO Rates  (line 9 times line 10)</t>
  </si>
  <si>
    <t>354.24, 25, 26.b</t>
  </si>
  <si>
    <t>COMMON PLANT ALLOCATOR  (CE)  (Note O)</t>
  </si>
  <si>
    <t xml:space="preserve">  Preferred Stock  (112.3.c)</t>
  </si>
  <si>
    <t>ACCOUNT 454 (RENT FROM ELECTRIC PROPERTY)  (Note R)</t>
  </si>
  <si>
    <t>ACCOUNT 456.1 (OTHER ELECTRIC REVENUES)  (Note U)</t>
  </si>
  <si>
    <t>TOTAL ADJUSTMENTS  (sum lines 19 - 23)</t>
  </si>
  <si>
    <t>TOTAL WORKING CAPITAL  (sum lines 26 - 28)</t>
  </si>
  <si>
    <t>TOTAL NET PLANT  (sum lines 13-17)</t>
  </si>
  <si>
    <t>TOTAL GROSS PLANT  (sum lines 1-5)</t>
  </si>
  <si>
    <t>TOTAL ACCUM. DEPRECIATION  (sum lines 7-11)</t>
  </si>
  <si>
    <t>TOTAL DEPRECIATION  (sum lines 9 - 11)</t>
  </si>
  <si>
    <t>Rate Formula Template</t>
  </si>
  <si>
    <t>Utilizing FERC Form 1 Data</t>
  </si>
  <si>
    <t>Inputs Required:</t>
  </si>
  <si>
    <t>Cash Working Capital assigned to transmission is one-eighth of O&amp;M allocated to transmission at page 3, line 8, column 5.  Prepayments are the electric related prepayments booked to Account No. 165 and reported on Page 111, line 57 in the Form 1.</t>
  </si>
  <si>
    <t xml:space="preserve">Line 5 - EPRI Annual Membership Dues listed in Form 1 at 353.f, all Regulatory Commission Expenses itemized at 351.h, and non-safety related advertising included in Account 930.1.  Line 5a - Regulatory Commission Expenses directly related to transmission service, ISO filings, or transmission siting itemized at 351.h. </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</si>
  <si>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</si>
  <si>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26).</t>
  </si>
  <si>
    <t>Removes transmission plant determined by Commission order to be state-jurisdictional according to the seven-factor test (until Form 1 balances are adjusted to reflect application of seven-factor test).</t>
  </si>
  <si>
    <t>Line 33 must equal zero since all short-term power sales must be unbundled and the transmission component reflected in Account No. 456.1 and all other uses are to be included in the divisor.</t>
  </si>
  <si>
    <t>GROSS REVENUE REQUIREMENT  (page 3, line 31)</t>
  </si>
  <si>
    <t>(line 16 / 260; line 16 / 365)</t>
  </si>
  <si>
    <t>(line 16 / 4,160; line 16 / 8,760</t>
  </si>
  <si>
    <r>
      <t xml:space="preserve">Removes dollar amount of transmission plant included in the development of OATT ancillary services rates and generation step-up facilities, which are deemed </t>
    </r>
    <r>
      <rPr>
        <sz val="12"/>
        <rFont val="Times New Roman"/>
        <family val="1"/>
      </rPr>
      <t>included in OATT ancillary services.  For these purposes, generation step-up facilities are those facilities at a generator substation on which there is no through-flow when the generator is shut down.</t>
    </r>
  </si>
  <si>
    <t>TOTAL O&amp;M  (sum lines 1, 3, 5a, 6, 7 less lines 1a, 2, 4, 5)</t>
  </si>
  <si>
    <t>The balances in Accounts 190, 281, 282 and 283, as adjusted by any amounts in contra accounts identified as regulatory assetsor liabilities related to FASB 106 or 109.  Balance of Account 255 is reduced by prior flow throughs and excluded if the utility chose to utilize amortization of tax credits against taxable income as discussed in Note K.  Account 281 is not allocated.</t>
  </si>
  <si>
    <t>LESS ATTACHMENT GG ADJUSTMENT [Attachment GG, page 2, line 3, column 10]   (Note W)</t>
  </si>
  <si>
    <t>Grandfathered agreements whose rates have been changed to eliminate or mitigate pancaking - the revenues are included in line 4, page 1 and the loads are included in line 13, page 1.  Grandfathered agreements whose rates have not been changed to eliminate or mitigate pancaking - the revenues are not included in line 4, page 1 nor are the loads included in line 13, page 1.</t>
  </si>
  <si>
    <t>The revenues credited on page 1, lines 2-5 shall include only the amounts received directly (in the case of grandfathered agreements) or from the ISO (for service under this tariff) reflecting the Transmission Owner's integrated transmission facilities.  They do not include revenues associated with FERC annual charges, gross receipts taxes, ancillary services, facilities not included in this template (e.g., direct assignment facilities and GSUs) which are not recovered under this Rate Formula Template.</t>
  </si>
  <si>
    <t>Peak as would be reported on page 401, column d of Form 1 at the time of the applicable pricing zone coincident monthly peaks.</t>
  </si>
  <si>
    <t>Labeled LF on page 328 of Form 1 at the time of the applicable pricing zone coincident monthly peaks.</t>
  </si>
  <si>
    <t>30a</t>
  </si>
  <si>
    <t>included in Attachment MM]</t>
  </si>
  <si>
    <t>(line 29 - line 30 - line 30a)</t>
  </si>
  <si>
    <t>36b</t>
  </si>
  <si>
    <t xml:space="preserve">  Total of (a)-(b)-(c)-(d)</t>
  </si>
  <si>
    <t>Y</t>
  </si>
  <si>
    <t>Z</t>
  </si>
  <si>
    <t>GROSS PLANT IN SERVICE  (Note AA)</t>
  </si>
  <si>
    <t>ACCUMULATED DEPRECIATION  (Note AA)</t>
  </si>
  <si>
    <t>219.28.c &amp; 200.21.c</t>
  </si>
  <si>
    <t>O&amp;M  (Note BB)</t>
  </si>
  <si>
    <t>DEPRECIATION AND AMORTIZATION EXPENSE (Note AA)</t>
  </si>
  <si>
    <t>336.10.f &amp; 336.1.f</t>
  </si>
  <si>
    <t xml:space="preserve">Account Nos. 561.4 and 561.8 consist of RTO expenses billed to load-serving entities and are not included in Transmission Owner revenue requirements.  </t>
  </si>
  <si>
    <t>AA</t>
  </si>
  <si>
    <t>Plant in Service, Accumulated Depreciation, and Depreciation Expense amounts exclude Asset Retirement Obligation amounts unless authorized by FERC.</t>
  </si>
  <si>
    <t>Schedule 10-FERC charges should not be included in O&amp;M recovered under this Attachment O.</t>
  </si>
  <si>
    <t>BB</t>
  </si>
  <si>
    <t>Amortized Investment Tax Credit (266.8.f) (enter negative)</t>
  </si>
  <si>
    <t>Labeled LF, LU, IF, IU on pages 310-311 of Form 1 at the time of the applicable pricing zone coincident monthly peaks.</t>
  </si>
  <si>
    <t>Pursuant to Attachment GG of the Midwest ISO Tariff, removes dollar amount of revenue requirements calculated pursuant to Attachment GG.</t>
  </si>
  <si>
    <t>Pursuant to Attachment MM of the Midwest ISO Tariff, removes dollar amount of revenue requirements calculated pursuant to Attachment MM.</t>
  </si>
  <si>
    <t>LESS ATTACHMENT MM ADJUSTMENT [Attachment MM, page 2, line 3, column 14]   (Note Y)</t>
  </si>
  <si>
    <t xml:space="preserve">  c. Transmission charges from Schedules associated with Attachment GG  (Note X)</t>
  </si>
  <si>
    <t xml:space="preserve">  d. Transmission charges from Schedules associated with Attachment MM  (Note Z)</t>
  </si>
  <si>
    <t xml:space="preserve">Removes from revenue credits revenues that are distributed pursuant to Schedules associated with Attachment GG of the Midwest ISO Tariff, since the Transmission Owner's Attachment O revenue requirements have already been reduced by the Attachment GG revenue requirements.  </t>
  </si>
  <si>
    <t xml:space="preserve">Removes from revenue credits revenues that are distributed pursuant to Schedules associated with Attachment MM of the Midwest ISO Tariff, since the Transmission Owner's Attachment O revenue requirements have already been reduced by the Attachment MM revenue requirements.  </t>
  </si>
  <si>
    <t>Attachment O-FERC Form 1 Generic</t>
  </si>
  <si>
    <t>6a</t>
  </si>
  <si>
    <t>Adjustments to Net Revenue Requirement (Note CC)</t>
  </si>
  <si>
    <t>6b</t>
  </si>
  <si>
    <t>Interest on Adjustments (Note DD)</t>
  </si>
  <si>
    <t>6c</t>
  </si>
  <si>
    <t>Total Adjustment (line 6a + line 6b)</t>
  </si>
  <si>
    <t>CC</t>
  </si>
  <si>
    <t>Adjustments required pursuant to Section V (Changes to Annual Updates) of Attachment O.  Refunds shall be entered as a negative number to reduce</t>
  </si>
  <si>
    <t>the net revenue requirement.  Surcharges shall be entered as a positive number to increase the net revenue requirement.</t>
  </si>
  <si>
    <t>DD</t>
  </si>
  <si>
    <t xml:space="preserve">Interest required pursuant to Section V (Changes to Annual Updates) of Attachment O.  Interest on any refunds shall be entered as a negative number to </t>
  </si>
  <si>
    <t>reduce the net revenue requirement. Interest on surcharge shall be entered as a positive number to increase the net revenue requirement.</t>
  </si>
  <si>
    <t>(line 1 minus line 6 plus Line 6c)</t>
  </si>
  <si>
    <t xml:space="preserve">Debt cost rate = long-term interest (line 21) / long term debt (line 27).  Preferred cost rate = preferred dividends (line 22) / preferred outstanding (line 28).   ROE will be supported in the original filing and no change in ROE may be made absent a filing with FERC.  A 50 basis point adder for RTO participation may be added to the ROE up to the upper end of the zone of reasonableness established by FERC. </t>
  </si>
  <si>
    <t>Page No.</t>
  </si>
  <si>
    <t>Line No.</t>
  </si>
  <si>
    <t>Description</t>
  </si>
  <si>
    <t>Value</t>
  </si>
  <si>
    <t>Utility Name</t>
  </si>
  <si>
    <t>LESS ATTACHMENT GG ADJUSTMENT</t>
  </si>
  <si>
    <t>LESS ATTACHMENT MM ADJUSTMENT</t>
  </si>
  <si>
    <t>FIT</t>
  </si>
  <si>
    <t>SIT</t>
  </si>
  <si>
    <t xml:space="preserve">p </t>
  </si>
  <si>
    <t>24a</t>
  </si>
  <si>
    <t>(Excess)/Deficient Deferred Income Taxes (Note EE)</t>
  </si>
  <si>
    <t>24b</t>
  </si>
  <si>
    <t>Tax Effect of Permanent Differences and AFUDC Equity (Note FF)</t>
  </si>
  <si>
    <t>(Excess)/Deficient Deferred Income Tax Adjustment (Line 23 * Line 24a)</t>
  </si>
  <si>
    <t>26a</t>
  </si>
  <si>
    <t>26b</t>
  </si>
  <si>
    <t>Permanent Differences and AFUDC Equity Tax Adjustment (Line 23 * Line 24b)</t>
  </si>
  <si>
    <t>EE</t>
  </si>
  <si>
    <t>Includes the amortization of any excess/deficient deferred income taxes resulting from changes to income tax laws, income tax rates (including changes in apportionment) and other actions taken by a taxing authority.  Excess and deficient deferred income taxes will reduce or increase tax expense by the amount of the excess or deficiency multiplied by (1/(1-T)) (page 3, line 26a).</t>
  </si>
  <si>
    <t>FF</t>
  </si>
  <si>
    <t>Includes the annual income tax cost or benefits due to permanent differences or differences between the amount of expenses or revenues recognized in one period for ratemaking purposes and the amounts recognized for income tax purposes which do not reverse in one or more other periods, including the cost of income taxes on the Allowance for Other Funds Used During Construction.  T multiplied by the amount of permanent differences and depreciation expense associated with Allowance for Other Funds Used During Construction is included in page 3, line 24b and will increase or decrease tax expense by the amount of the expense or benefit included on line 24b multiplied by (1/(1-T)) (page 3, line 26b).</t>
  </si>
  <si>
    <t>(line 25 plus line 26 plus Line 26a and 26b)</t>
  </si>
  <si>
    <t>For the 12 months ended 12/31/18</t>
  </si>
  <si>
    <t>AEP INDIANA MICHIGAN TRANSMISSION COMPANY</t>
  </si>
  <si>
    <t>(A)</t>
  </si>
  <si>
    <t>(B)</t>
  </si>
  <si>
    <t>(C)</t>
  </si>
  <si>
    <t>(D)</t>
  </si>
  <si>
    <t>Number</t>
  </si>
  <si>
    <t>FF1, page 207 Col.(g) &amp; pg. 206 Col. (b), ln 58</t>
  </si>
  <si>
    <t>FF1, page 207 Col.(g) &amp; pg. 206 Col. (b), ln 57</t>
  </si>
  <si>
    <t>FF1, page 207 Col.(g) &amp; pg. 206 Col. (b), ln 99</t>
  </si>
  <si>
    <t>FF1, page 207 Col.(g) &amp; pg. 206 Col. (b), ln 98</t>
  </si>
  <si>
    <t>FF1, page 205 Col.(g) &amp; pg. 204 Col. (b), ln 5</t>
  </si>
  <si>
    <t>FF1, page 219, ln 25, Col. (b)</t>
  </si>
  <si>
    <t>FF1, page 219, ln 28, Col. (b)</t>
  </si>
  <si>
    <t>FF1, page 200, ln 21, Col. (b)</t>
  </si>
  <si>
    <t>AEPTCo subsidiaries in PJM</t>
  </si>
  <si>
    <t>Balance @ December 31, 2018</t>
  </si>
  <si>
    <t xml:space="preserve"> Worksheet A Rate Base</t>
  </si>
  <si>
    <t>Gross Plant In Service</t>
  </si>
  <si>
    <t>Line 
No</t>
  </si>
  <si>
    <t>Month</t>
  </si>
  <si>
    <t>Transmission ARO</t>
  </si>
  <si>
    <t>General</t>
  </si>
  <si>
    <t>General ARO</t>
  </si>
  <si>
    <t>Intangible</t>
  </si>
  <si>
    <t>(a)</t>
  </si>
  <si>
    <t>(d)</t>
  </si>
  <si>
    <t>(e)</t>
  </si>
  <si>
    <t>(h)</t>
  </si>
  <si>
    <t>(i)</t>
  </si>
  <si>
    <t>(j)</t>
  </si>
  <si>
    <t>December  of Rate Year</t>
  </si>
  <si>
    <t>Accumulated Depreciation</t>
  </si>
  <si>
    <t>(b)</t>
  </si>
  <si>
    <t>(c)</t>
  </si>
  <si>
    <t>AEP Indiana Michigan Transmission Company</t>
  </si>
  <si>
    <t xml:space="preserve"> Worksheet B Supporting ADIT and ITC Balances</t>
  </si>
  <si>
    <t>Source</t>
  </si>
  <si>
    <t>Year End Utility Deferrals</t>
  </si>
  <si>
    <t>Less:  ARO Related Deferrals</t>
  </si>
  <si>
    <t>Less: Other Excluded Deferrals</t>
  </si>
  <si>
    <t>Transmission Related Deferrals</t>
  </si>
  <si>
    <t>Account 282</t>
  </si>
  <si>
    <t>Account 283</t>
  </si>
  <si>
    <t xml:space="preserve">Account 190 </t>
  </si>
  <si>
    <t>NOTE 1</t>
  </si>
  <si>
    <t>Worksheet C Supporting Working Capital Rate Base Adjustments</t>
  </si>
  <si>
    <t>( C )</t>
  </si>
  <si>
    <t>Materials &amp; Supplies</t>
  </si>
  <si>
    <t>Transmission Materials &amp; Supplies</t>
  </si>
  <si>
    <t>General Materials &amp; Supplies</t>
  </si>
  <si>
    <t>Stores Expense (Undistributed) - Account 163</t>
  </si>
  <si>
    <t>Prepayment Balance Summary (Note 1)</t>
  </si>
  <si>
    <t>100%</t>
  </si>
  <si>
    <t>Total Included</t>
  </si>
  <si>
    <t xml:space="preserve">Average of </t>
  </si>
  <si>
    <t>Excludable</t>
  </si>
  <si>
    <t xml:space="preserve">Plant </t>
  </si>
  <si>
    <t>Labor</t>
  </si>
  <si>
    <t>in Ratebase</t>
  </si>
  <si>
    <t>YE Balance</t>
  </si>
  <si>
    <t>Balances</t>
  </si>
  <si>
    <t>Related</t>
  </si>
  <si>
    <t>(E)+(F)+(G)</t>
  </si>
  <si>
    <t>Acc. No.</t>
  </si>
  <si>
    <t>Explanation</t>
  </si>
  <si>
    <t>Prepaid Insurance</t>
  </si>
  <si>
    <t>Prepaid Insurance - EIS</t>
  </si>
  <si>
    <t>Prepaid Lease</t>
  </si>
  <si>
    <t>Prepaid Rents</t>
  </si>
  <si>
    <t>Prepaid Use Tax</t>
  </si>
  <si>
    <t>Prepaid Employee Benefits</t>
  </si>
  <si>
    <t>Other Prepayments</t>
  </si>
  <si>
    <t>Prepaid Carry Cost-Factored AR</t>
  </si>
  <si>
    <t>Prepaid Pension Benefits</t>
  </si>
  <si>
    <t>FAS 158 Qual Contra Asset</t>
  </si>
  <si>
    <t>FAS 112 ASSETS</t>
  </si>
  <si>
    <t>Prepaid OCIP Work Comp</t>
  </si>
  <si>
    <t>Prepaid OCIP Work Comp LT</t>
  </si>
  <si>
    <t>Prepaid OCIP Work Comp - Aff</t>
  </si>
  <si>
    <t>Prepaid OCIP Work Comp LT - Aff</t>
  </si>
  <si>
    <t xml:space="preserve">Subtotal - Form 1, p 111.57.c  </t>
  </si>
  <si>
    <t>Note 1:</t>
  </si>
  <si>
    <t>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t>
  </si>
  <si>
    <t>Average Balance of Common Equity</t>
  </si>
  <si>
    <t>Proprietary Capital</t>
  </si>
  <si>
    <t>Less: Preferred Stock</t>
  </si>
  <si>
    <t>Less Undistributed Sub Earnings (Acct 216.1)</t>
  </si>
  <si>
    <t>Less AOCI (Acct 219.1)</t>
  </si>
  <si>
    <t>(f)=(b)-( c)-(d)-( e)</t>
  </si>
  <si>
    <t xml:space="preserve"> (FF1 112.16)</t>
  </si>
  <si>
    <t xml:space="preserve"> (FF1 250-251)</t>
  </si>
  <si>
    <t xml:space="preserve"> (FF1 112.12)</t>
  </si>
  <si>
    <t>(FF1 112.15)</t>
  </si>
  <si>
    <t>Average Balance of Long Term Debt</t>
  </si>
  <si>
    <t>Bonds</t>
  </si>
  <si>
    <t>Less: Reacquired Bonds</t>
  </si>
  <si>
    <t>Acct 223
LT Advances from Assoc. Companies</t>
  </si>
  <si>
    <t>Acct 224
Senior Unsecured Notes</t>
  </si>
  <si>
    <t>Less: Fair Value Hedges</t>
  </si>
  <si>
    <t>Gross Proceeds Outstanding Long-Term Debt</t>
  </si>
  <si>
    <t>(f)</t>
  </si>
  <si>
    <t>(g)=(b)-( c)+(d)+( e)-(f)</t>
  </si>
  <si>
    <t xml:space="preserve"> (FF1 112.18)</t>
  </si>
  <si>
    <t xml:space="preserve"> (FF1 112.19)</t>
  </si>
  <si>
    <t xml:space="preserve"> (FF1 112.20)</t>
  </si>
  <si>
    <t>(FF1 112.21)</t>
  </si>
  <si>
    <t>FF1, page 257, Col. (h) - Note 1</t>
  </si>
  <si>
    <t>NOTE 1:  The balance of fair value hedges on outstanding long term debt are to be excluded from the balance of long term debt included in the formula's capital structure. (Page 257 Column H of the FF1)</t>
  </si>
  <si>
    <t>(g)</t>
  </si>
  <si>
    <t>Interest on Long Term Debt - Accts 221 - 224 (256-257.33.i)</t>
  </si>
  <si>
    <t>Amort of Debt Discount &amp; Expense - Acct 428 (117.63.c)</t>
  </si>
  <si>
    <t>Amort of Loss on Reacquired Debt - Acct 428.1 (117.64.c)</t>
  </si>
  <si>
    <t>Less: Amort of Premium on Debt - Acct 429 (117.65.c)</t>
  </si>
  <si>
    <t>Less: Amort of Gain on Reacquired Debt - Acct 429.1 (117.66.c)</t>
  </si>
  <si>
    <t>FF1, p. 234, ln 18, Col. (c)</t>
  </si>
  <si>
    <t>FF1, p. 276 - 277, ln 19, Col. (k)</t>
  </si>
  <si>
    <t>Cost of Service Formula Rate Using Actual FF1 Balances</t>
  </si>
  <si>
    <t>AEPTCo subsidiaries in MISO</t>
  </si>
  <si>
    <t>FF1, p. 227, ln 8, Col. C</t>
  </si>
  <si>
    <t>FF1, p. 227, ln 11, Col. C</t>
  </si>
  <si>
    <t>FF1, p. 227, ln 16, Col. C</t>
  </si>
  <si>
    <t>Development of Cost of  Long Term Debt Based on Year End Outstanding Balance</t>
  </si>
  <si>
    <t>Total Interest Expense</t>
  </si>
  <si>
    <t>Cost of Debt for 2018</t>
  </si>
  <si>
    <t xml:space="preserve">On this worksheet, "Company Records" refers to AEP's accounting ledger.  </t>
  </si>
  <si>
    <t>Totals as of December 31, 2018</t>
  </si>
  <si>
    <t>2018</t>
  </si>
  <si>
    <t>Annual Interest Expense for 2018</t>
  </si>
  <si>
    <t>Worksheet D Supporting Calculation of Capital Structure and Weighted Average Cost of Capital</t>
  </si>
  <si>
    <t>Note 2</t>
  </si>
  <si>
    <t>NOTE 2</t>
  </si>
  <si>
    <t>SPECIFIED DEFERRED CREDITS</t>
  </si>
  <si>
    <t>PERIOD ENDED DECEMBER 31, 2018</t>
  </si>
  <si>
    <t>(DEBIT)  CREDIT</t>
  </si>
  <si>
    <t>COLUMN A</t>
  </si>
  <si>
    <t>COLUMN B</t>
  </si>
  <si>
    <t>COLUMN C</t>
  </si>
  <si>
    <t>COLUMN D</t>
  </si>
  <si>
    <t>PER BOOKS</t>
  </si>
  <si>
    <t>NON-APPLICABLE/NON-UTILITY</t>
  </si>
  <si>
    <t>BALANCE AS</t>
  </si>
  <si>
    <t>ACCUMULATED DEFERRED FIT ITEMS</t>
  </si>
  <si>
    <t>OF 12-31-18</t>
  </si>
  <si>
    <t>.</t>
  </si>
  <si>
    <t>ACCOUNT 282:</t>
  </si>
  <si>
    <t>BOOK VS. TAX DEPRECIATION</t>
  </si>
  <si>
    <t>R &amp; D DEDUCTION - SECTION 174</t>
  </si>
  <si>
    <t>GAIN/LOSS ON ACRS/MACRS PROPERTY</t>
  </si>
  <si>
    <t>ABFUDC</t>
  </si>
  <si>
    <t>INT EXP CAPITALIZED FOR TAX</t>
  </si>
  <si>
    <t>BOOK/TAX UNIT OF PROPERTY ADJ</t>
  </si>
  <si>
    <t>BK/TX UNIT OF PROPERTY ADJ-SEC 481 ADJ</t>
  </si>
  <si>
    <t>TX ACCEL AMORT - CAPITALIZED SOFTWARE</t>
  </si>
  <si>
    <t>CAPITALIZED RELOCATION COSTS</t>
  </si>
  <si>
    <t>CAPITALIZED SOFTWARE COST-BOOK</t>
  </si>
  <si>
    <t>REMOVAL CST</t>
  </si>
  <si>
    <t>EXCESS ADFIT - PROTECTED</t>
  </si>
  <si>
    <t>EXCESS ADFIT - UNPROTECTED</t>
  </si>
  <si>
    <t xml:space="preserve">NON-UTILITY DEFERRED FIT </t>
  </si>
  <si>
    <t>SFAS 109 FLOW-THRU 282.3</t>
  </si>
  <si>
    <t>SFAS 109 EXCESS DFIT 282.4</t>
  </si>
  <si>
    <t>TOTAL ACOUNT 282</t>
  </si>
  <si>
    <t>ACCOUNT 283:</t>
  </si>
  <si>
    <t>REG ASSET-TRANSCO PRE-FORMATION COSTS</t>
  </si>
  <si>
    <t>STATE NOL CURRENT BENEFIT</t>
  </si>
  <si>
    <t>NON-UTILITY DEFERRED FIT 283.2</t>
  </si>
  <si>
    <t>SFAS 109 FLOW-THRU 283.3</t>
  </si>
  <si>
    <t>SFAS 109 EXCESS DFIT 283.4</t>
  </si>
  <si>
    <t>SFAS 133 ADIT FED - SFAS 133 NONAFFIL 2830006</t>
  </si>
  <si>
    <t>ADIT - FED-HDG-CF-INT RATE 2830015</t>
  </si>
  <si>
    <t>DEFD STATE INCOME TAXES</t>
  </si>
  <si>
    <t xml:space="preserve">SFAS 109 - DEFD STATE INCOME TAXES </t>
  </si>
  <si>
    <t>TOTAL ACCOUNT 283</t>
  </si>
  <si>
    <t>RECOVERABLE</t>
  </si>
  <si>
    <t>BALANCE</t>
  </si>
  <si>
    <t>TOTAL ACCOUNT 190</t>
  </si>
  <si>
    <t>ADIT-FED-HDG-CF-INT RATE1900015</t>
  </si>
  <si>
    <t>ADIT FED - PENSION OCI NAF 1900009</t>
  </si>
  <si>
    <t>SFAS 133 ADIT FED - SFAS NONAFFIL 1900006</t>
  </si>
  <si>
    <t>SFAS 109 EXCESS DFIT 190.4</t>
  </si>
  <si>
    <t>SFAS 109 FLOW-THRU 190.3</t>
  </si>
  <si>
    <t>NOL-DEFERRED TAX ASSET RECLASS</t>
  </si>
  <si>
    <t>ACCRUED INTEREST-LONG-TERM-FIN 48</t>
  </si>
  <si>
    <t>ACCRD COMPANYWIDE INCENTV PLAN</t>
  </si>
  <si>
    <t>PROV POSS REV REFDS</t>
  </si>
  <si>
    <t>CIAC - BOOK RECEIPTS</t>
  </si>
  <si>
    <t>NOL &amp; TAX CREDIT C/F - DEF TAX ASSET</t>
  </si>
  <si>
    <t>ACCOUNT 190:</t>
  </si>
  <si>
    <t>DEBIT  (CREDIT)</t>
  </si>
  <si>
    <t>ACCUMULATED DEFERRED INCOME TAX IN ACCOUNT 190</t>
  </si>
  <si>
    <t>FF1, p. 274 - 275, ln 9, Col. (k)</t>
  </si>
  <si>
    <t>Represents amounts due to SFAS 109 and other non-utility balances not includable in ratebase.</t>
  </si>
  <si>
    <r>
      <t xml:space="preserve">Gross Plant In Service In </t>
    </r>
    <r>
      <rPr>
        <b/>
        <sz val="12"/>
        <color rgb="FFFF0000"/>
        <rFont val="Arial"/>
        <family val="2"/>
      </rPr>
      <t>MISO</t>
    </r>
  </si>
  <si>
    <t>Cost of Service Formula Rate Using Actual/Projected FF1 Balances</t>
  </si>
  <si>
    <t xml:space="preserve"> Worksheet G Supporting - Development of Composite State Income Tax Rate</t>
  </si>
  <si>
    <t xml:space="preserve">Indiana State Tax Rate </t>
  </si>
  <si>
    <t>Apportionment Factor - Note 1</t>
  </si>
  <si>
    <t xml:space="preserve">   Effective State Tax Rate</t>
  </si>
  <si>
    <t xml:space="preserve">Michigan Tax Rate </t>
  </si>
  <si>
    <t xml:space="preserve">________ Tax Rate </t>
  </si>
  <si>
    <t>Total Effective State Income Tax Rate</t>
  </si>
  <si>
    <t>Note 1</t>
  </si>
  <si>
    <t>Apportionment Factors are determined as part of the Company's annual tax return for that jurisdiction.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</si>
</sst>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quot;$&quot;#,##0.000"/>
    <numFmt numFmtId="173" formatCode="&quot;$&quot;#,##0.00"/>
    <numFmt numFmtId="174" formatCode="_(&quot;$&quot;* #,##0_);_(&quot;$&quot;* \(#,##0\);_(&quot;$&quot;* &quot;-&quot;??_);_(@_)"/>
    <numFmt numFmtId="175" formatCode="_(* #,##0_);_(* \(#,##0\);_(* &quot;-&quot;??_);_(@_)"/>
    <numFmt numFmtId="176" formatCode="0.0000%"/>
  </numFmts>
  <fonts count="47">
    <font>
      <sz val="12"/>
      <name val="Arial MT"/>
    </font>
    <font>
      <sz val="11"/>
      <color theme="1"/>
      <name val="Calibri"/>
      <family val="2"/>
      <scheme val="minor"/>
    </font>
    <font>
      <sz val="12"/>
      <name val="Times New Roman"/>
      <family val="1"/>
    </font>
    <font>
      <b/>
      <sz val="12"/>
      <name val="Times New Roman"/>
      <family val="1"/>
    </font>
    <font>
      <sz val="12"/>
      <color indexed="10"/>
      <name val="Times New Roman"/>
      <family val="1"/>
    </font>
    <font>
      <strike/>
      <sz val="12"/>
      <color indexed="10"/>
      <name val="Times New Roman"/>
      <family val="1"/>
    </font>
    <font>
      <b/>
      <sz val="12"/>
      <color indexed="48"/>
      <name val="Times New Roman"/>
      <family val="1"/>
    </font>
    <font>
      <sz val="10"/>
      <name val="Arial"/>
      <family val="2"/>
    </font>
    <font>
      <sz val="12"/>
      <color indexed="17"/>
      <name val="Arial MT"/>
    </font>
    <font>
      <strike/>
      <sz val="12"/>
      <color indexed="53"/>
      <name val="Arial MT"/>
    </font>
    <font>
      <sz val="12"/>
      <name val="Arial MT"/>
    </font>
    <font>
      <sz val="12"/>
      <color rgb="FF0070C0"/>
      <name val="Times New Roman"/>
      <family val="1"/>
    </font>
    <font>
      <u/>
      <sz val="12"/>
      <name val="Times New Roman"/>
      <family val="1"/>
    </font>
    <font>
      <sz val="12"/>
      <color rgb="FFFF0000"/>
      <name val="Times New Roman"/>
      <family val="1"/>
    </font>
    <font>
      <sz val="10"/>
      <name val="Times New Roman"/>
      <family val="1"/>
    </font>
    <font>
      <sz val="12"/>
      <name val="Arial"/>
      <family val="2"/>
    </font>
    <font>
      <b/>
      <sz val="10"/>
      <name val="Arial"/>
      <family val="2"/>
    </font>
    <font>
      <b/>
      <u/>
      <sz val="10"/>
      <name val="Arial"/>
      <family val="2"/>
    </font>
    <font>
      <u/>
      <sz val="10"/>
      <name val="Arial"/>
      <family val="2"/>
    </font>
    <font>
      <sz val="10"/>
      <color indexed="12"/>
      <name val="Arial"/>
      <family val="2"/>
    </font>
    <font>
      <b/>
      <sz val="10"/>
      <color indexed="10"/>
      <name val="Arial"/>
      <family val="2"/>
    </font>
    <font>
      <sz val="10"/>
      <name val="Arial"/>
    </font>
    <font>
      <sz val="10"/>
      <color indexed="40"/>
      <name val="Arial"/>
      <family val="2"/>
    </font>
    <font>
      <sz val="9"/>
      <name val="Arial"/>
      <family val="2"/>
    </font>
    <font>
      <b/>
      <u/>
      <sz val="14"/>
      <name val="Arial"/>
      <family val="2"/>
    </font>
    <font>
      <sz val="11"/>
      <name val="Arial"/>
      <family val="2"/>
    </font>
    <font>
      <b/>
      <i/>
      <sz val="12"/>
      <name val="Times New Roman"/>
      <family val="1"/>
    </font>
    <font>
      <b/>
      <sz val="11"/>
      <name val="Arial"/>
      <family val="2"/>
    </font>
    <font>
      <b/>
      <u/>
      <sz val="11"/>
      <name val="Arial"/>
      <family val="2"/>
    </font>
    <font>
      <b/>
      <u/>
      <sz val="12"/>
      <name val="Arial"/>
      <family val="2"/>
    </font>
    <font>
      <sz val="11"/>
      <color indexed="12"/>
      <name val="Arial"/>
      <family val="2"/>
    </font>
    <font>
      <strike/>
      <u/>
      <sz val="10"/>
      <color indexed="10"/>
      <name val="Arial"/>
      <family val="2"/>
    </font>
    <font>
      <b/>
      <sz val="10"/>
      <color indexed="12"/>
      <name val="Arial"/>
      <family val="2"/>
    </font>
    <font>
      <b/>
      <strike/>
      <u/>
      <sz val="10"/>
      <color indexed="10"/>
      <name val="Arial"/>
      <family val="2"/>
    </font>
    <font>
      <b/>
      <sz val="10"/>
      <color indexed="10"/>
      <name val="Arial Narrow"/>
      <family val="2"/>
    </font>
    <font>
      <sz val="11"/>
      <color theme="1"/>
      <name val="Arial"/>
      <family val="2"/>
    </font>
    <font>
      <b/>
      <sz val="10"/>
      <color rgb="FFFF0000"/>
      <name val="Arial"/>
      <family val="2"/>
    </font>
    <font>
      <b/>
      <sz val="10"/>
      <name val="Times New Roman"/>
      <family val="1"/>
    </font>
    <font>
      <sz val="10"/>
      <color indexed="40"/>
      <name val="Times New Roman"/>
      <family val="1"/>
    </font>
    <font>
      <b/>
      <i/>
      <u/>
      <sz val="12"/>
      <name val="Arial"/>
      <family val="2"/>
    </font>
    <font>
      <sz val="10"/>
      <color indexed="8"/>
      <name val="Helv"/>
    </font>
    <font>
      <b/>
      <sz val="9"/>
      <color indexed="81"/>
      <name val="Tahoma"/>
      <family val="2"/>
    </font>
    <font>
      <sz val="9"/>
      <color indexed="81"/>
      <name val="Tahoma"/>
      <family val="2"/>
    </font>
    <font>
      <b/>
      <sz val="12"/>
      <color rgb="FFFF0000"/>
      <name val="Arial"/>
      <family val="2"/>
    </font>
    <font>
      <b/>
      <sz val="14"/>
      <name val="Arial"/>
      <family val="2"/>
    </font>
    <font>
      <sz val="14"/>
      <name val="Arial"/>
      <family val="2"/>
    </font>
    <font>
      <sz val="12"/>
      <color indexed="12"/>
      <name val="Arial"/>
      <family val="2"/>
    </font>
  </fonts>
  <fills count="8">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CFFFF"/>
        <bgColor indexed="64"/>
      </patternFill>
    </fill>
    <fill>
      <patternFill patternType="solid">
        <fgColor indexed="27"/>
        <bgColor indexed="64"/>
      </patternFill>
    </fill>
    <fill>
      <patternFill patternType="solid">
        <fgColor indexed="22"/>
        <bgColor indexed="64"/>
      </patternFill>
    </fill>
    <fill>
      <patternFill patternType="solid">
        <fgColor rgb="FFFFFFCC"/>
        <bgColor indexed="64"/>
      </patternFill>
    </fill>
  </fills>
  <borders count="23">
    <border>
      <left/>
      <right/>
      <top/>
      <bottom/>
      <diagonal/>
    </border>
    <border>
      <left/>
      <right/>
      <top/>
      <bottom style="medium">
        <color indexed="64"/>
      </bottom>
      <diagonal/>
    </border>
    <border>
      <left/>
      <right/>
      <top/>
      <bottom style="double">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8"/>
      </top>
      <bottom/>
      <diagonal/>
    </border>
    <border>
      <left/>
      <right/>
      <top style="double">
        <color indexed="8"/>
      </top>
      <bottom/>
      <diagonal/>
    </border>
    <border>
      <left/>
      <right/>
      <top style="thin">
        <color indexed="64"/>
      </top>
      <bottom style="double">
        <color indexed="64"/>
      </bottom>
      <diagonal/>
    </border>
  </borders>
  <cellStyleXfs count="26">
    <xf numFmtId="173" fontId="0" fillId="0" borderId="0" applyProtection="0"/>
    <xf numFmtId="44" fontId="7" fillId="0" borderId="0" applyFont="0" applyFill="0" applyBorder="0" applyAlignment="0" applyProtection="0"/>
    <xf numFmtId="173" fontId="10" fillId="0" borderId="0" applyProtection="0"/>
    <xf numFmtId="43" fontId="10" fillId="0" borderId="0" applyFont="0" applyFill="0" applyBorder="0" applyAlignment="0" applyProtection="0"/>
    <xf numFmtId="9" fontId="10" fillId="0" borderId="0" applyFont="0" applyFill="0" applyBorder="0" applyAlignment="0" applyProtection="0"/>
    <xf numFmtId="0" fontId="1" fillId="0" borderId="0"/>
    <xf numFmtId="44" fontId="1" fillId="0" borderId="0" applyFont="0" applyFill="0" applyBorder="0" applyAlignment="0" applyProtection="0"/>
    <xf numFmtId="0" fontId="7" fillId="0" borderId="0"/>
    <xf numFmtId="0" fontId="7" fillId="0" borderId="0"/>
    <xf numFmtId="0" fontId="7" fillId="0" borderId="0"/>
    <xf numFmtId="173" fontId="10" fillId="0" borderId="0" applyProtection="0"/>
    <xf numFmtId="43" fontId="7" fillId="0" borderId="0" applyFont="0" applyFill="0" applyBorder="0" applyAlignment="0" applyProtection="0"/>
    <xf numFmtId="43" fontId="7" fillId="0" borderId="0" applyFont="0" applyFill="0" applyBorder="0" applyAlignment="0" applyProtection="0"/>
    <xf numFmtId="0" fontId="21" fillId="0" borderId="0"/>
    <xf numFmtId="0" fontId="7" fillId="0" borderId="0"/>
    <xf numFmtId="0" fontId="10" fillId="0" borderId="0" applyProtection="0"/>
    <xf numFmtId="43" fontId="7" fillId="0" borderId="0" applyFont="0" applyFill="0" applyBorder="0" applyAlignment="0" applyProtection="0"/>
    <xf numFmtId="43" fontId="7" fillId="0" borderId="0" applyFont="0" applyFill="0" applyBorder="0" applyAlignment="0" applyProtection="0"/>
    <xf numFmtId="173" fontId="10" fillId="0" borderId="0" applyProtection="0"/>
    <xf numFmtId="0" fontId="21" fillId="0" borderId="0"/>
    <xf numFmtId="43" fontId="21" fillId="0" borderId="0" applyFont="0" applyFill="0" applyBorder="0" applyAlignment="0" applyProtection="0"/>
    <xf numFmtId="9" fontId="7" fillId="0" borderId="0" applyFont="0" applyFill="0" applyBorder="0" applyAlignment="0" applyProtection="0"/>
    <xf numFmtId="0" fontId="7" fillId="0" borderId="0"/>
    <xf numFmtId="0" fontId="7" fillId="0" borderId="0"/>
    <xf numFmtId="0" fontId="7" fillId="0" borderId="0"/>
    <xf numFmtId="3" fontId="21" fillId="0" borderId="0"/>
  </cellStyleXfs>
  <cellXfs count="456">
    <xf numFmtId="173" fontId="0" fillId="0" borderId="0" xfId="0" applyAlignment="1"/>
    <xf numFmtId="173" fontId="2" fillId="0" borderId="0" xfId="0" applyFont="1" applyAlignment="1"/>
    <xf numFmtId="0" fontId="2" fillId="0" borderId="0" xfId="0" applyNumberFormat="1" applyFont="1" applyAlignment="1" applyProtection="1">
      <protection locked="0"/>
    </xf>
    <xf numFmtId="0" fontId="2" fillId="0" borderId="0" xfId="0" applyNumberFormat="1" applyFont="1" applyAlignment="1" applyProtection="1">
      <alignment horizontal="left"/>
      <protection locked="0"/>
    </xf>
    <xf numFmtId="0" fontId="2" fillId="0" borderId="0" xfId="0" applyNumberFormat="1" applyFont="1" applyProtection="1">
      <protection locked="0"/>
    </xf>
    <xf numFmtId="0" fontId="2" fillId="0" borderId="0" xfId="0" applyNumberFormat="1" applyFont="1" applyAlignment="1" applyProtection="1">
      <alignment horizontal="center"/>
      <protection locked="0"/>
    </xf>
    <xf numFmtId="0" fontId="2" fillId="0" borderId="0" xfId="0" applyNumberFormat="1" applyFont="1" applyFill="1" applyAlignment="1" applyProtection="1">
      <alignment horizontal="right"/>
      <protection locked="0"/>
    </xf>
    <xf numFmtId="0" fontId="2" fillId="0" borderId="0" xfId="0" applyNumberFormat="1" applyFont="1" applyAlignment="1" applyProtection="1">
      <alignment horizontal="right"/>
      <protection locked="0"/>
    </xf>
    <xf numFmtId="0" fontId="2" fillId="0" borderId="0" xfId="0" applyNumberFormat="1" applyFont="1" applyAlignment="1"/>
    <xf numFmtId="3" fontId="2" fillId="0" borderId="0" xfId="0" applyNumberFormat="1" applyFont="1" applyAlignment="1"/>
    <xf numFmtId="0" fontId="2" fillId="0" borderId="1" xfId="0" applyNumberFormat="1" applyFont="1" applyBorder="1" applyAlignment="1" applyProtection="1">
      <alignment horizontal="center"/>
      <protection locked="0"/>
    </xf>
    <xf numFmtId="0" fontId="2" fillId="0" borderId="1" xfId="0" applyNumberFormat="1" applyFont="1" applyBorder="1" applyAlignment="1" applyProtection="1">
      <alignment horizontal="centerContinuous"/>
      <protection locked="0"/>
    </xf>
    <xf numFmtId="3" fontId="2" fillId="0" borderId="0" xfId="0" applyNumberFormat="1" applyFont="1" applyFill="1" applyBorder="1"/>
    <xf numFmtId="0" fontId="2" fillId="0" borderId="0" xfId="0" applyNumberFormat="1" applyFont="1" applyFill="1" applyProtection="1">
      <protection locked="0"/>
    </xf>
    <xf numFmtId="172" fontId="2" fillId="2" borderId="0" xfId="0" applyNumberFormat="1" applyFont="1" applyFill="1" applyProtection="1">
      <protection locked="0"/>
    </xf>
    <xf numFmtId="172" fontId="2" fillId="0" borderId="0" xfId="0" applyNumberFormat="1" applyFont="1" applyProtection="1">
      <protection locked="0"/>
    </xf>
    <xf numFmtId="0" fontId="3" fillId="0" borderId="0" xfId="0" applyNumberFormat="1" applyFont="1" applyAlignment="1" applyProtection="1">
      <alignment horizontal="center"/>
      <protection locked="0"/>
    </xf>
    <xf numFmtId="0" fontId="3" fillId="0" borderId="0" xfId="0" applyNumberFormat="1" applyFont="1" applyFill="1" applyAlignment="1" applyProtection="1">
      <alignment horizontal="center"/>
      <protection locked="0"/>
    </xf>
    <xf numFmtId="0" fontId="2" fillId="0" borderId="0" xfId="0" applyNumberFormat="1" applyFont="1" applyFill="1" applyAlignment="1"/>
    <xf numFmtId="164" fontId="2" fillId="0" borderId="0" xfId="0" applyNumberFormat="1" applyFont="1" applyAlignment="1" applyProtection="1">
      <alignment horizontal="left"/>
      <protection locked="0"/>
    </xf>
    <xf numFmtId="0" fontId="2" fillId="0" borderId="0" xfId="0" applyNumberFormat="1" applyFont="1" applyFill="1" applyAlignment="1" applyProtection="1">
      <protection locked="0"/>
    </xf>
    <xf numFmtId="0" fontId="2" fillId="0" borderId="1" xfId="0" applyNumberFormat="1" applyFont="1" applyFill="1" applyBorder="1" applyProtection="1">
      <protection locked="0"/>
    </xf>
    <xf numFmtId="166" fontId="2" fillId="0" borderId="0" xfId="0" applyNumberFormat="1" applyFont="1" applyAlignment="1" applyProtection="1">
      <alignment horizontal="center"/>
      <protection locked="0"/>
    </xf>
    <xf numFmtId="0" fontId="2" fillId="0" borderId="0" xfId="0" applyNumberFormat="1" applyFont="1" applyBorder="1" applyAlignment="1" applyProtection="1">
      <alignment horizontal="center"/>
      <protection locked="0"/>
    </xf>
    <xf numFmtId="0" fontId="4" fillId="0" borderId="0" xfId="0" applyNumberFormat="1" applyFont="1" applyProtection="1">
      <protection locked="0"/>
    </xf>
    <xf numFmtId="38" fontId="2" fillId="2" borderId="0" xfId="0" applyNumberFormat="1" applyFont="1" applyFill="1" applyBorder="1" applyProtection="1">
      <protection locked="0"/>
    </xf>
    <xf numFmtId="38" fontId="2" fillId="2" borderId="1" xfId="0" applyNumberFormat="1" applyFont="1" applyFill="1" applyBorder="1" applyProtection="1">
      <protection locked="0"/>
    </xf>
    <xf numFmtId="38" fontId="2" fillId="0" borderId="0" xfId="0" applyNumberFormat="1" applyFont="1" applyFill="1" applyBorder="1" applyProtection="1"/>
    <xf numFmtId="168" fontId="2" fillId="0" borderId="0" xfId="0" applyNumberFormat="1" applyFont="1" applyProtection="1">
      <protection locked="0"/>
    </xf>
    <xf numFmtId="170" fontId="2" fillId="2" borderId="0" xfId="0" applyNumberFormat="1" applyFont="1" applyFill="1" applyBorder="1" applyAlignment="1" applyProtection="1">
      <protection locked="0"/>
    </xf>
    <xf numFmtId="3" fontId="2" fillId="0" borderId="0" xfId="0" applyNumberFormat="1" applyFont="1" applyAlignment="1" applyProtection="1"/>
    <xf numFmtId="3" fontId="2" fillId="0" borderId="0" xfId="0" applyNumberFormat="1" applyFont="1" applyFill="1" applyAlignment="1" applyProtection="1">
      <alignment horizontal="right"/>
      <protection locked="0"/>
    </xf>
    <xf numFmtId="173" fontId="2" fillId="0" borderId="0" xfId="0" applyNumberFormat="1" applyFont="1" applyAlignment="1" applyProtection="1">
      <protection locked="0"/>
    </xf>
    <xf numFmtId="170" fontId="2" fillId="0" borderId="0" xfId="0" applyNumberFormat="1" applyFont="1" applyFill="1" applyBorder="1" applyAlignment="1" applyProtection="1"/>
    <xf numFmtId="3" fontId="2" fillId="0" borderId="0" xfId="0" applyNumberFormat="1" applyFont="1" applyFill="1" applyAlignment="1" applyProtection="1"/>
    <xf numFmtId="170" fontId="2" fillId="0" borderId="0" xfId="0" applyNumberFormat="1" applyFont="1" applyProtection="1">
      <protection locked="0"/>
    </xf>
    <xf numFmtId="0" fontId="2" fillId="0" borderId="0" xfId="0" applyNumberFormat="1" applyFont="1" applyFill="1" applyAlignment="1" applyProtection="1">
      <alignment horizontal="center"/>
      <protection locked="0"/>
    </xf>
    <xf numFmtId="172" fontId="2" fillId="0" borderId="0" xfId="0" applyNumberFormat="1" applyFont="1" applyFill="1" applyProtection="1">
      <protection locked="0"/>
    </xf>
    <xf numFmtId="0" fontId="2" fillId="0" borderId="0" xfId="0" applyNumberFormat="1" applyFont="1" applyBorder="1" applyProtection="1">
      <protection locked="0"/>
    </xf>
    <xf numFmtId="0" fontId="2" fillId="0" borderId="0" xfId="0" applyNumberFormat="1" applyFont="1" applyBorder="1" applyAlignment="1" applyProtection="1">
      <protection locked="0"/>
    </xf>
    <xf numFmtId="0" fontId="2" fillId="2" borderId="0" xfId="0" applyNumberFormat="1" applyFont="1" applyFill="1" applyAlignment="1" applyProtection="1">
      <alignment horizontal="right"/>
      <protection locked="0"/>
    </xf>
    <xf numFmtId="0" fontId="2" fillId="0" borderId="0" xfId="0" applyNumberFormat="1" applyFont="1" applyAlignment="1" applyProtection="1">
      <alignment horizontal="left" indent="8"/>
      <protection locked="0"/>
    </xf>
    <xf numFmtId="0" fontId="2" fillId="2" borderId="0" xfId="0" applyNumberFormat="1" applyFont="1" applyFill="1" applyProtection="1">
      <protection locked="0"/>
    </xf>
    <xf numFmtId="0" fontId="2" fillId="0" borderId="0" xfId="0" applyNumberFormat="1" applyFont="1" applyAlignment="1" applyProtection="1">
      <alignment horizontal="center" vertical="top" wrapText="1"/>
      <protection locked="0"/>
    </xf>
    <xf numFmtId="10" fontId="2" fillId="2" borderId="0" xfId="0" applyNumberFormat="1" applyFont="1" applyFill="1" applyAlignment="1" applyProtection="1">
      <alignment vertical="top" wrapText="1"/>
      <protection locked="0"/>
    </xf>
    <xf numFmtId="0" fontId="2" fillId="0" borderId="0" xfId="0" applyNumberFormat="1" applyFont="1" applyFill="1" applyAlignment="1" applyProtection="1">
      <alignment horizontal="left" vertical="top" wrapText="1" indent="8"/>
      <protection locked="0"/>
    </xf>
    <xf numFmtId="170" fontId="2" fillId="2" borderId="1" xfId="0" applyNumberFormat="1" applyFont="1" applyFill="1" applyBorder="1" applyAlignment="1" applyProtection="1">
      <protection locked="0"/>
    </xf>
    <xf numFmtId="0" fontId="2" fillId="0" borderId="0" xfId="0" applyNumberFormat="1" applyFont="1" applyFill="1" applyBorder="1" applyAlignment="1" applyProtection="1">
      <protection locked="0"/>
    </xf>
    <xf numFmtId="0" fontId="2" fillId="0" borderId="0" xfId="0" applyNumberFormat="1" applyFont="1" applyFill="1" applyBorder="1" applyProtection="1">
      <protection locked="0"/>
    </xf>
    <xf numFmtId="0" fontId="2" fillId="0" borderId="1" xfId="0" applyNumberFormat="1" applyFont="1" applyFill="1" applyBorder="1" applyAlignment="1" applyProtection="1">
      <protection locked="0"/>
    </xf>
    <xf numFmtId="0" fontId="2" fillId="0" borderId="0" xfId="0" applyNumberFormat="1" applyFont="1" applyFill="1" applyAlignment="1" applyProtection="1">
      <alignment vertical="top" wrapText="1"/>
      <protection locked="0"/>
    </xf>
    <xf numFmtId="173" fontId="12" fillId="0" borderId="0" xfId="0" applyFont="1" applyAlignment="1">
      <alignment horizontal="center"/>
    </xf>
    <xf numFmtId="3" fontId="2" fillId="0" borderId="0" xfId="3" applyNumberFormat="1" applyFont="1" applyAlignment="1"/>
    <xf numFmtId="10" fontId="0" fillId="0" borderId="0" xfId="4" applyNumberFormat="1" applyFont="1" applyAlignment="1"/>
    <xf numFmtId="42" fontId="2" fillId="0" borderId="0" xfId="0" applyNumberFormat="1" applyFont="1" applyFill="1" applyProtection="1"/>
    <xf numFmtId="166" fontId="2" fillId="0" borderId="0" xfId="0" applyNumberFormat="1" applyFont="1" applyAlignment="1" applyProtection="1"/>
    <xf numFmtId="3" fontId="2" fillId="0" borderId="1" xfId="0" applyNumberFormat="1" applyFont="1" applyBorder="1" applyAlignment="1" applyProtection="1"/>
    <xf numFmtId="3" fontId="2" fillId="0" borderId="3" xfId="0" applyNumberFormat="1" applyFont="1" applyBorder="1" applyAlignment="1" applyProtection="1"/>
    <xf numFmtId="42" fontId="2" fillId="0" borderId="2" xfId="0" applyNumberFormat="1" applyFont="1" applyBorder="1" applyAlignment="1" applyProtection="1">
      <alignment horizontal="right"/>
    </xf>
    <xf numFmtId="3" fontId="2" fillId="0" borderId="0" xfId="0" applyNumberFormat="1" applyFont="1" applyProtection="1"/>
    <xf numFmtId="168" fontId="2" fillId="0" borderId="0" xfId="0" applyNumberFormat="1" applyFont="1" applyProtection="1"/>
    <xf numFmtId="172" fontId="2" fillId="0" borderId="0" xfId="0" applyNumberFormat="1" applyFont="1" applyAlignment="1" applyProtection="1"/>
    <xf numFmtId="172" fontId="2" fillId="0" borderId="0" xfId="0" applyNumberFormat="1" applyFont="1" applyFill="1" applyAlignment="1" applyProtection="1"/>
    <xf numFmtId="172" fontId="2" fillId="0" borderId="0" xfId="0" applyNumberFormat="1" applyFont="1" applyProtection="1"/>
    <xf numFmtId="165" fontId="2" fillId="0" borderId="0" xfId="0" applyNumberFormat="1" applyFont="1" applyAlignment="1" applyProtection="1"/>
    <xf numFmtId="164" fontId="2" fillId="0" borderId="0" xfId="0" applyNumberFormat="1" applyFont="1" applyAlignment="1" applyProtection="1">
      <alignment horizontal="center"/>
    </xf>
    <xf numFmtId="0" fontId="2" fillId="0" borderId="0" xfId="0" applyNumberFormat="1" applyFont="1" applyAlignment="1" applyProtection="1"/>
    <xf numFmtId="3" fontId="2" fillId="0" borderId="2" xfId="0" applyNumberFormat="1" applyFont="1" applyBorder="1" applyAlignment="1" applyProtection="1"/>
    <xf numFmtId="173" fontId="2" fillId="0" borderId="0" xfId="0" applyFont="1" applyAlignment="1" applyProtection="1"/>
    <xf numFmtId="171" fontId="2" fillId="0" borderId="0" xfId="0" applyNumberFormat="1" applyFont="1" applyFill="1" applyAlignment="1" applyProtection="1">
      <alignment horizontal="left"/>
    </xf>
    <xf numFmtId="165" fontId="2" fillId="0" borderId="0" xfId="0" applyNumberFormat="1" applyFont="1" applyFill="1" applyAlignment="1" applyProtection="1"/>
    <xf numFmtId="10" fontId="2" fillId="0" borderId="0" xfId="0" applyNumberFormat="1" applyFont="1" applyFill="1" applyAlignment="1" applyProtection="1">
      <alignment horizontal="right"/>
    </xf>
    <xf numFmtId="169" fontId="2" fillId="0" borderId="0" xfId="0" applyNumberFormat="1" applyFont="1" applyFill="1" applyAlignment="1" applyProtection="1">
      <alignment horizontal="right"/>
    </xf>
    <xf numFmtId="3" fontId="2" fillId="0" borderId="0" xfId="0" applyNumberFormat="1" applyFont="1" applyBorder="1" applyAlignment="1" applyProtection="1"/>
    <xf numFmtId="3" fontId="2" fillId="0" borderId="2" xfId="0" applyNumberFormat="1" applyFont="1" applyFill="1" applyBorder="1" applyAlignment="1" applyProtection="1"/>
    <xf numFmtId="165" fontId="2" fillId="0" borderId="0" xfId="0" applyNumberFormat="1" applyFont="1" applyFill="1" applyAlignment="1" applyProtection="1">
      <alignment horizontal="right"/>
    </xf>
    <xf numFmtId="165" fontId="2" fillId="0" borderId="0" xfId="0" applyNumberFormat="1" applyFont="1" applyFill="1" applyProtection="1"/>
    <xf numFmtId="166" fontId="2" fillId="0" borderId="0" xfId="0" applyNumberFormat="1" applyFont="1" applyFill="1" applyProtection="1"/>
    <xf numFmtId="4" fontId="2" fillId="0" borderId="0" xfId="0" applyNumberFormat="1" applyFont="1" applyAlignment="1" applyProtection="1"/>
    <xf numFmtId="166" fontId="2" fillId="0" borderId="0" xfId="0" applyNumberFormat="1" applyFont="1" applyFill="1" applyAlignment="1" applyProtection="1"/>
    <xf numFmtId="169" fontId="2" fillId="0" borderId="0" xfId="0" applyNumberFormat="1" applyFont="1" applyAlignment="1" applyProtection="1"/>
    <xf numFmtId="9" fontId="2" fillId="0" borderId="0" xfId="0" applyNumberFormat="1" applyFont="1" applyAlignment="1" applyProtection="1"/>
    <xf numFmtId="169" fontId="2" fillId="0" borderId="1" xfId="0" applyNumberFormat="1" applyFont="1" applyBorder="1" applyAlignment="1" applyProtection="1"/>
    <xf numFmtId="0" fontId="2" fillId="0" borderId="0" xfId="0" applyNumberFormat="1" applyFont="1" applyFill="1" applyAlignment="1" applyProtection="1">
      <alignment horizontal="right"/>
    </xf>
    <xf numFmtId="173" fontId="2" fillId="0" borderId="0" xfId="0" applyFont="1" applyAlignment="1" applyProtection="1">
      <protection locked="0"/>
    </xf>
    <xf numFmtId="173" fontId="2" fillId="2" borderId="0" xfId="0" applyFont="1" applyFill="1" applyAlignment="1" applyProtection="1">
      <protection locked="0"/>
    </xf>
    <xf numFmtId="3" fontId="2" fillId="0" borderId="0" xfId="0" applyNumberFormat="1" applyFont="1" applyAlignment="1" applyProtection="1">
      <protection locked="0"/>
    </xf>
    <xf numFmtId="173" fontId="11" fillId="0" borderId="0" xfId="0" applyFont="1" applyBorder="1" applyAlignment="1" applyProtection="1">
      <alignment wrapText="1"/>
      <protection locked="0"/>
    </xf>
    <xf numFmtId="49" fontId="2" fillId="0" borderId="0" xfId="0" applyNumberFormat="1" applyFont="1" applyProtection="1">
      <protection locked="0"/>
    </xf>
    <xf numFmtId="3" fontId="2" fillId="0" borderId="0" xfId="0" applyNumberFormat="1" applyFont="1" applyProtection="1">
      <protection locked="0"/>
    </xf>
    <xf numFmtId="3" fontId="2" fillId="0" borderId="0" xfId="0" applyNumberFormat="1" applyFont="1" applyFill="1" applyAlignment="1" applyProtection="1">
      <protection locked="0"/>
    </xf>
    <xf numFmtId="166" fontId="2" fillId="0" borderId="0" xfId="0" applyNumberFormat="1" applyFont="1" applyAlignment="1" applyProtection="1">
      <protection locked="0"/>
    </xf>
    <xf numFmtId="3" fontId="2" fillId="0" borderId="0" xfId="0" applyNumberFormat="1" applyFont="1" applyFill="1" applyBorder="1" applyProtection="1">
      <protection locked="0"/>
    </xf>
    <xf numFmtId="3" fontId="2" fillId="2" borderId="0" xfId="0" applyNumberFormat="1" applyFont="1" applyFill="1" applyAlignment="1" applyProtection="1">
      <protection locked="0"/>
    </xf>
    <xf numFmtId="3" fontId="2" fillId="0" borderId="1" xfId="0" applyNumberFormat="1" applyFont="1" applyBorder="1" applyAlignment="1" applyProtection="1">
      <protection locked="0"/>
    </xf>
    <xf numFmtId="3" fontId="2" fillId="0" borderId="0" xfId="0" applyNumberFormat="1" applyFont="1" applyAlignment="1" applyProtection="1">
      <alignment horizontal="fill"/>
      <protection locked="0"/>
    </xf>
    <xf numFmtId="3" fontId="2" fillId="3" borderId="0" xfId="0" applyNumberFormat="1" applyFont="1" applyFill="1" applyAlignment="1" applyProtection="1">
      <protection locked="0"/>
    </xf>
    <xf numFmtId="3" fontId="2" fillId="2" borderId="0" xfId="0" applyNumberFormat="1" applyFont="1" applyFill="1" applyProtection="1">
      <protection locked="0"/>
    </xf>
    <xf numFmtId="3" fontId="2" fillId="2" borderId="0" xfId="0" applyNumberFormat="1" applyFont="1" applyFill="1" applyBorder="1" applyProtection="1">
      <protection locked="0"/>
    </xf>
    <xf numFmtId="3" fontId="2" fillId="2" borderId="1" xfId="0" applyNumberFormat="1" applyFont="1" applyFill="1" applyBorder="1" applyProtection="1">
      <protection locked="0"/>
    </xf>
    <xf numFmtId="168" fontId="2" fillId="0" borderId="0" xfId="0" applyNumberFormat="1" applyFont="1" applyAlignment="1" applyProtection="1">
      <alignment horizontal="center"/>
      <protection locked="0"/>
    </xf>
    <xf numFmtId="173" fontId="2" fillId="0" borderId="0" xfId="0" applyFont="1" applyAlignment="1" applyProtection="1">
      <alignment horizontal="center"/>
      <protection locked="0"/>
    </xf>
    <xf numFmtId="0" fontId="2" fillId="0" borderId="0" xfId="0" applyNumberFormat="1" applyFont="1" applyFill="1" applyAlignment="1" applyProtection="1">
      <alignment horizontal="left"/>
      <protection locked="0"/>
    </xf>
    <xf numFmtId="173" fontId="2" fillId="0" borderId="0" xfId="0" applyFont="1" applyFill="1" applyAlignment="1" applyProtection="1">
      <protection locked="0"/>
    </xf>
    <xf numFmtId="49" fontId="2" fillId="0" borderId="0" xfId="0" applyNumberFormat="1" applyFont="1" applyAlignment="1" applyProtection="1">
      <alignment horizontal="left"/>
      <protection locked="0"/>
    </xf>
    <xf numFmtId="49" fontId="2" fillId="0" borderId="0" xfId="0" applyNumberFormat="1" applyFont="1" applyAlignment="1" applyProtection="1">
      <alignment horizontal="center"/>
      <protection locked="0"/>
    </xf>
    <xf numFmtId="3" fontId="3" fillId="0" borderId="0" xfId="0" applyNumberFormat="1" applyFont="1" applyAlignment="1" applyProtection="1">
      <alignment horizontal="center"/>
      <protection locked="0"/>
    </xf>
    <xf numFmtId="173" fontId="3" fillId="0" borderId="0" xfId="0" applyFont="1" applyAlignment="1" applyProtection="1">
      <alignment horizontal="center"/>
      <protection locked="0"/>
    </xf>
    <xf numFmtId="3" fontId="3" fillId="0" borderId="0" xfId="0" applyNumberFormat="1" applyFont="1" applyAlignment="1" applyProtection="1">
      <protection locked="0"/>
    </xf>
    <xf numFmtId="0" fontId="3" fillId="0" borderId="0" xfId="0" applyNumberFormat="1" applyFont="1" applyAlignment="1" applyProtection="1">
      <protection locked="0"/>
    </xf>
    <xf numFmtId="165" fontId="2" fillId="0" borderId="0" xfId="0" applyNumberFormat="1" applyFont="1" applyAlignment="1" applyProtection="1">
      <protection locked="0"/>
    </xf>
    <xf numFmtId="3" fontId="2" fillId="2" borderId="1" xfId="0" applyNumberFormat="1" applyFont="1" applyFill="1" applyBorder="1" applyAlignment="1" applyProtection="1">
      <protection locked="0"/>
    </xf>
    <xf numFmtId="164" fontId="2" fillId="0" borderId="0" xfId="0" applyNumberFormat="1" applyFont="1" applyAlignment="1" applyProtection="1">
      <alignment horizontal="center"/>
      <protection locked="0"/>
    </xf>
    <xf numFmtId="164" fontId="2" fillId="0" borderId="0" xfId="0" applyNumberFormat="1" applyFont="1" applyFill="1" applyAlignment="1" applyProtection="1">
      <alignment horizontal="center"/>
      <protection locked="0"/>
    </xf>
    <xf numFmtId="165" fontId="2" fillId="0" borderId="0" xfId="0" applyNumberFormat="1" applyFont="1" applyFill="1" applyAlignment="1" applyProtection="1">
      <alignment horizontal="right"/>
      <protection locked="0"/>
    </xf>
    <xf numFmtId="3" fontId="2" fillId="2" borderId="0" xfId="0" applyNumberFormat="1" applyFont="1" applyFill="1" applyBorder="1" applyAlignment="1" applyProtection="1">
      <protection locked="0"/>
    </xf>
    <xf numFmtId="173" fontId="2" fillId="0" borderId="1" xfId="0" applyFont="1" applyBorder="1" applyAlignment="1" applyProtection="1">
      <protection locked="0"/>
    </xf>
    <xf numFmtId="3" fontId="2" fillId="0" borderId="0" xfId="0" applyNumberFormat="1" applyFont="1" applyBorder="1" applyAlignment="1" applyProtection="1">
      <protection locked="0"/>
    </xf>
    <xf numFmtId="3" fontId="5" fillId="0" borderId="0" xfId="0" applyNumberFormat="1" applyFont="1" applyAlignment="1" applyProtection="1">
      <protection locked="0"/>
    </xf>
    <xf numFmtId="166" fontId="2" fillId="0" borderId="0" xfId="0" applyNumberFormat="1" applyFont="1" applyFill="1" applyAlignment="1" applyProtection="1">
      <alignment horizontal="right"/>
      <protection locked="0"/>
    </xf>
    <xf numFmtId="10" fontId="2" fillId="0" borderId="0" xfId="0" applyNumberFormat="1" applyFont="1" applyAlignment="1" applyProtection="1">
      <alignment horizontal="left"/>
      <protection locked="0"/>
    </xf>
    <xf numFmtId="3" fontId="2" fillId="0" borderId="0" xfId="0" applyNumberFormat="1" applyFont="1" applyFill="1" applyAlignment="1" applyProtection="1">
      <alignment horizontal="left"/>
      <protection locked="0"/>
    </xf>
    <xf numFmtId="167" fontId="2" fillId="0" borderId="0" xfId="0" applyNumberFormat="1" applyFont="1" applyAlignment="1" applyProtection="1">
      <protection locked="0"/>
    </xf>
    <xf numFmtId="3" fontId="2" fillId="0" borderId="0" xfId="0" applyNumberFormat="1" applyFont="1" applyFill="1" applyBorder="1" applyAlignment="1" applyProtection="1">
      <protection locked="0"/>
    </xf>
    <xf numFmtId="173" fontId="2" fillId="0" borderId="0" xfId="0" applyFont="1" applyFill="1" applyBorder="1" applyAlignment="1" applyProtection="1">
      <protection locked="0"/>
    </xf>
    <xf numFmtId="3" fontId="2" fillId="0" borderId="0" xfId="0" applyNumberFormat="1" applyFont="1" applyFill="1" applyAlignment="1" applyProtection="1">
      <alignment horizontal="center"/>
      <protection locked="0"/>
    </xf>
    <xf numFmtId="49" fontId="2" fillId="0" borderId="0" xfId="0" applyNumberFormat="1" applyFont="1" applyFill="1" applyProtection="1">
      <protection locked="0"/>
    </xf>
    <xf numFmtId="49" fontId="2" fillId="0" borderId="0" xfId="0" applyNumberFormat="1" applyFont="1" applyFill="1" applyBorder="1" applyAlignment="1" applyProtection="1">
      <protection locked="0"/>
    </xf>
    <xf numFmtId="49" fontId="2" fillId="0" borderId="0" xfId="0" applyNumberFormat="1" applyFont="1" applyFill="1" applyAlignment="1" applyProtection="1">
      <protection locked="0"/>
    </xf>
    <xf numFmtId="49" fontId="2" fillId="0" borderId="0" xfId="0" applyNumberFormat="1" applyFont="1" applyFill="1" applyAlignment="1" applyProtection="1">
      <alignment horizontal="center"/>
      <protection locked="0"/>
    </xf>
    <xf numFmtId="173" fontId="6" fillId="0" borderId="0" xfId="0" applyFont="1" applyFill="1" applyBorder="1" applyAlignment="1" applyProtection="1">
      <protection locked="0"/>
    </xf>
    <xf numFmtId="0" fontId="0" fillId="0" borderId="0" xfId="0" applyNumberFormat="1" applyFont="1" applyFill="1" applyBorder="1" applyAlignment="1" applyProtection="1">
      <protection locked="0"/>
    </xf>
    <xf numFmtId="173" fontId="0" fillId="0" borderId="0" xfId="0" applyFont="1" applyFill="1" applyBorder="1" applyAlignment="1" applyProtection="1">
      <protection locked="0"/>
    </xf>
    <xf numFmtId="3" fontId="0" fillId="0" borderId="0" xfId="0" applyNumberFormat="1" applyFont="1" applyFill="1" applyBorder="1" applyAlignment="1" applyProtection="1">
      <protection locked="0"/>
    </xf>
    <xf numFmtId="173" fontId="0" fillId="0" borderId="0" xfId="0" applyFill="1" applyBorder="1" applyAlignment="1" applyProtection="1">
      <protection locked="0"/>
    </xf>
    <xf numFmtId="174" fontId="0" fillId="0" borderId="0" xfId="1" applyNumberFormat="1" applyFont="1" applyFill="1" applyBorder="1" applyAlignment="1" applyProtection="1">
      <protection locked="0"/>
    </xf>
    <xf numFmtId="170" fontId="0" fillId="0" borderId="0" xfId="0" applyNumberFormat="1" applyFill="1" applyBorder="1" applyAlignment="1" applyProtection="1">
      <protection locked="0"/>
    </xf>
    <xf numFmtId="173" fontId="9" fillId="0" borderId="0" xfId="0" applyFont="1" applyFill="1" applyBorder="1" applyAlignment="1" applyProtection="1">
      <protection locked="0"/>
    </xf>
    <xf numFmtId="173" fontId="8" fillId="0" borderId="0" xfId="0" applyFont="1" applyFill="1" applyBorder="1" applyProtection="1">
      <protection locked="0"/>
    </xf>
    <xf numFmtId="3" fontId="2" fillId="0" borderId="0" xfId="0" applyNumberFormat="1" applyFont="1" applyAlignment="1" applyProtection="1">
      <alignment horizontal="center"/>
      <protection locked="0"/>
    </xf>
    <xf numFmtId="173" fontId="8" fillId="0" borderId="0" xfId="0" applyFont="1" applyFill="1" applyBorder="1" applyAlignment="1" applyProtection="1">
      <alignment horizontal="left" wrapText="1"/>
      <protection locked="0"/>
    </xf>
    <xf numFmtId="3" fontId="2" fillId="0" borderId="1" xfId="0" applyNumberFormat="1" applyFont="1" applyBorder="1" applyAlignment="1" applyProtection="1">
      <alignment horizontal="center"/>
      <protection locked="0"/>
    </xf>
    <xf numFmtId="170" fontId="0" fillId="0" borderId="0" xfId="0" applyNumberFormat="1" applyFont="1" applyFill="1" applyBorder="1" applyAlignment="1" applyProtection="1">
      <protection locked="0"/>
    </xf>
    <xf numFmtId="4" fontId="2" fillId="0" borderId="0" xfId="0" applyNumberFormat="1" applyFont="1" applyAlignment="1" applyProtection="1">
      <protection locked="0"/>
    </xf>
    <xf numFmtId="3" fontId="2" fillId="0" borderId="0" xfId="0" applyNumberFormat="1" applyFont="1" applyBorder="1" applyAlignment="1" applyProtection="1">
      <alignment horizontal="center"/>
      <protection locked="0"/>
    </xf>
    <xf numFmtId="0" fontId="2" fillId="0" borderId="1" xfId="0" applyNumberFormat="1" applyFont="1" applyBorder="1" applyAlignment="1" applyProtection="1">
      <protection locked="0"/>
    </xf>
    <xf numFmtId="170" fontId="2" fillId="2" borderId="0" xfId="0" applyNumberFormat="1" applyFont="1" applyFill="1" applyAlignment="1" applyProtection="1">
      <protection locked="0"/>
    </xf>
    <xf numFmtId="42" fontId="2" fillId="2" borderId="0" xfId="0" applyNumberFormat="1" applyFont="1" applyFill="1" applyAlignment="1" applyProtection="1">
      <protection locked="0"/>
    </xf>
    <xf numFmtId="169" fontId="2" fillId="0" borderId="0" xfId="0" applyNumberFormat="1" applyFont="1" applyAlignment="1" applyProtection="1">
      <protection locked="0"/>
    </xf>
    <xf numFmtId="3" fontId="2" fillId="0" borderId="0" xfId="0" quotePrefix="1" applyNumberFormat="1" applyFont="1" applyAlignment="1" applyProtection="1">
      <protection locked="0"/>
    </xf>
    <xf numFmtId="169" fontId="2" fillId="2" borderId="0" xfId="0" applyNumberFormat="1" applyFont="1" applyFill="1" applyAlignment="1" applyProtection="1">
      <protection locked="0"/>
    </xf>
    <xf numFmtId="173" fontId="4" fillId="0" borderId="0" xfId="0" applyFont="1" applyAlignment="1" applyProtection="1">
      <protection locked="0"/>
    </xf>
    <xf numFmtId="38" fontId="2" fillId="0" borderId="0" xfId="0" applyNumberFormat="1" applyFont="1" applyAlignment="1" applyProtection="1">
      <protection locked="0"/>
    </xf>
    <xf numFmtId="0" fontId="2" fillId="0" borderId="1" xfId="0" applyNumberFormat="1" applyFont="1" applyBorder="1" applyProtection="1">
      <protection locked="0"/>
    </xf>
    <xf numFmtId="173" fontId="2" fillId="0" borderId="0" xfId="0" applyFont="1" applyBorder="1" applyAlignment="1" applyProtection="1">
      <protection locked="0"/>
    </xf>
    <xf numFmtId="170" fontId="2" fillId="0" borderId="0" xfId="0" applyNumberFormat="1" applyFont="1" applyFill="1" applyBorder="1" applyProtection="1">
      <protection locked="0"/>
    </xf>
    <xf numFmtId="1" fontId="2" fillId="0" borderId="0" xfId="0" applyNumberFormat="1" applyFont="1" applyFill="1" applyProtection="1">
      <protection locked="0"/>
    </xf>
    <xf numFmtId="170" fontId="2" fillId="2" borderId="0" xfId="0" applyNumberFormat="1" applyFont="1" applyFill="1" applyBorder="1" applyProtection="1">
      <protection locked="0"/>
    </xf>
    <xf numFmtId="1" fontId="2" fillId="0" borderId="0" xfId="0" applyNumberFormat="1" applyFont="1" applyFill="1" applyAlignment="1" applyProtection="1">
      <protection locked="0"/>
    </xf>
    <xf numFmtId="170" fontId="2" fillId="0" borderId="0" xfId="0" applyNumberFormat="1" applyFont="1" applyFill="1" applyBorder="1" applyAlignment="1" applyProtection="1">
      <protection locked="0"/>
    </xf>
    <xf numFmtId="173" fontId="2" fillId="0" borderId="0" xfId="0" applyFont="1" applyAlignment="1" applyProtection="1">
      <alignment horizontal="center" vertical="top" wrapText="1"/>
      <protection locked="0"/>
    </xf>
    <xf numFmtId="173" fontId="2" fillId="0" borderId="0" xfId="0" applyFont="1" applyFill="1" applyAlignment="1" applyProtection="1">
      <alignment horizontal="center" vertical="top" wrapText="1"/>
      <protection locked="0"/>
    </xf>
    <xf numFmtId="0" fontId="2" fillId="0" borderId="0" xfId="2" applyNumberFormat="1" applyFont="1" applyFill="1" applyProtection="1">
      <protection locked="0"/>
    </xf>
    <xf numFmtId="0" fontId="2" fillId="0" borderId="0" xfId="2" applyNumberFormat="1" applyFont="1" applyProtection="1">
      <protection locked="0"/>
    </xf>
    <xf numFmtId="173" fontId="13" fillId="0" borderId="0" xfId="0" applyFont="1" applyAlignment="1" applyProtection="1">
      <protection locked="0"/>
    </xf>
    <xf numFmtId="173" fontId="14" fillId="0" borderId="0" xfId="0" applyFont="1" applyAlignment="1">
      <alignment horizontal="left" vertical="top" wrapText="1" indent="4"/>
    </xf>
    <xf numFmtId="0" fontId="2" fillId="0" borderId="0" xfId="0" applyNumberFormat="1" applyFont="1" applyFill="1" applyAlignment="1" applyProtection="1">
      <alignment vertical="top" wrapText="1"/>
      <protection locked="0"/>
    </xf>
    <xf numFmtId="173" fontId="12" fillId="0" borderId="0" xfId="0" applyFont="1" applyAlignment="1"/>
    <xf numFmtId="3" fontId="2" fillId="0" borderId="0" xfId="0" applyNumberFormat="1" applyFont="1" applyFill="1" applyAlignment="1" applyProtection="1">
      <alignment horizontal="right"/>
    </xf>
    <xf numFmtId="173" fontId="2" fillId="0" borderId="0" xfId="0" applyFont="1" applyAlignment="1" applyProtection="1">
      <alignment horizontal="center" vertical="top"/>
      <protection locked="0"/>
    </xf>
    <xf numFmtId="0" fontId="7" fillId="0" borderId="0" xfId="7" applyProtection="1"/>
    <xf numFmtId="0" fontId="7" fillId="0" borderId="0" xfId="8" applyFont="1" applyBorder="1" applyProtection="1"/>
    <xf numFmtId="0" fontId="7" fillId="0" borderId="0" xfId="8" applyFont="1" applyBorder="1" applyAlignment="1" applyProtection="1">
      <alignment horizontal="center"/>
    </xf>
    <xf numFmtId="0" fontId="17" fillId="0" borderId="0" xfId="9" applyFont="1" applyAlignment="1" applyProtection="1">
      <alignment horizontal="center"/>
    </xf>
    <xf numFmtId="0" fontId="7" fillId="0" borderId="0" xfId="7" applyFont="1" applyBorder="1" applyProtection="1"/>
    <xf numFmtId="0" fontId="7" fillId="0" borderId="0" xfId="8" applyFont="1" applyFill="1" applyBorder="1" applyProtection="1"/>
    <xf numFmtId="0" fontId="7" fillId="0" borderId="0" xfId="8" applyFont="1" applyFill="1" applyBorder="1" applyAlignment="1" applyProtection="1">
      <alignment horizontal="center" wrapText="1"/>
    </xf>
    <xf numFmtId="0" fontId="7" fillId="0" borderId="0" xfId="7" applyBorder="1" applyProtection="1"/>
    <xf numFmtId="0" fontId="16" fillId="0" borderId="0" xfId="8" applyFont="1" applyFill="1" applyBorder="1" applyAlignment="1" applyProtection="1">
      <alignment horizontal="left"/>
    </xf>
    <xf numFmtId="0" fontId="7" fillId="0" borderId="0" xfId="8" applyFont="1" applyFill="1" applyBorder="1" applyAlignment="1" applyProtection="1"/>
    <xf numFmtId="0" fontId="7" fillId="0" borderId="0" xfId="7" applyFill="1" applyProtection="1"/>
    <xf numFmtId="0" fontId="7" fillId="0" borderId="0" xfId="8" applyNumberFormat="1" applyFont="1" applyFill="1" applyBorder="1" applyAlignment="1" applyProtection="1">
      <alignment horizontal="center"/>
    </xf>
    <xf numFmtId="3" fontId="7" fillId="0" borderId="0" xfId="8" applyNumberFormat="1" applyFont="1" applyFill="1" applyBorder="1" applyAlignment="1" applyProtection="1"/>
    <xf numFmtId="0" fontId="16" fillId="0" borderId="0" xfId="8" applyNumberFormat="1" applyFont="1" applyFill="1" applyBorder="1" applyAlignment="1" applyProtection="1">
      <alignment horizontal="left"/>
    </xf>
    <xf numFmtId="175" fontId="0" fillId="0" borderId="0" xfId="11" applyNumberFormat="1" applyFont="1" applyFill="1" applyProtection="1"/>
    <xf numFmtId="175" fontId="7" fillId="0" borderId="0" xfId="12" applyNumberFormat="1" applyFont="1" applyFill="1" applyBorder="1" applyAlignment="1" applyProtection="1">
      <alignment horizontal="right"/>
    </xf>
    <xf numFmtId="0" fontId="7" fillId="0" borderId="0" xfId="8" applyNumberFormat="1" applyFont="1" applyFill="1" applyBorder="1" applyAlignment="1" applyProtection="1">
      <alignment horizontal="left"/>
    </xf>
    <xf numFmtId="0" fontId="7" fillId="0" borderId="0" xfId="8" applyFont="1" applyBorder="1" applyAlignment="1" applyProtection="1"/>
    <xf numFmtId="0" fontId="20" fillId="0" borderId="0" xfId="8" applyFont="1" applyFill="1" applyBorder="1" applyAlignment="1" applyProtection="1">
      <alignment horizontal="left"/>
    </xf>
    <xf numFmtId="0" fontId="15" fillId="0" borderId="0" xfId="7" applyFont="1" applyAlignment="1" applyProtection="1">
      <alignment horizontal="center"/>
    </xf>
    <xf numFmtId="0" fontId="15" fillId="0" borderId="0" xfId="8" applyFont="1" applyBorder="1" applyAlignment="1" applyProtection="1">
      <alignment horizontal="center"/>
    </xf>
    <xf numFmtId="0" fontId="16" fillId="0" borderId="0" xfId="14" applyFont="1" applyAlignment="1">
      <alignment horizontal="centerContinuous"/>
    </xf>
    <xf numFmtId="0" fontId="7" fillId="0" borderId="0" xfId="14" applyFont="1" applyFill="1" applyAlignment="1">
      <alignment horizontal="left"/>
    </xf>
    <xf numFmtId="0" fontId="16" fillId="0" borderId="0" xfId="14" applyFont="1" applyAlignment="1">
      <alignment horizontal="center"/>
    </xf>
    <xf numFmtId="0" fontId="16" fillId="0" borderId="0" xfId="14" applyFont="1" applyBorder="1" applyAlignment="1">
      <alignment wrapText="1"/>
    </xf>
    <xf numFmtId="0" fontId="7" fillId="0" borderId="0" xfId="13" applyFont="1"/>
    <xf numFmtId="0" fontId="16" fillId="0" borderId="9" xfId="14" applyFont="1" applyBorder="1" applyAlignment="1">
      <alignment horizontal="center" wrapText="1"/>
    </xf>
    <xf numFmtId="0" fontId="16" fillId="0" borderId="0" xfId="14" applyFont="1" applyBorder="1" applyAlignment="1">
      <alignment horizontal="center" wrapText="1"/>
    </xf>
    <xf numFmtId="0" fontId="16" fillId="0" borderId="11" xfId="14" applyFont="1" applyBorder="1" applyAlignment="1">
      <alignment horizontal="center"/>
    </xf>
    <xf numFmtId="0" fontId="16" fillId="0" borderId="0" xfId="14" applyFont="1" applyBorder="1" applyAlignment="1">
      <alignment horizontal="center"/>
    </xf>
    <xf numFmtId="0" fontId="16" fillId="0" borderId="11" xfId="15" applyFont="1" applyFill="1" applyBorder="1" applyAlignment="1">
      <alignment horizontal="center" wrapText="1"/>
    </xf>
    <xf numFmtId="0" fontId="21" fillId="0" borderId="0" xfId="13"/>
    <xf numFmtId="3" fontId="23" fillId="0" borderId="4" xfId="8" applyNumberFormat="1" applyFont="1" applyFill="1" applyBorder="1" applyAlignment="1">
      <alignment horizontal="center" wrapText="1"/>
    </xf>
    <xf numFmtId="3" fontId="23" fillId="0" borderId="12" xfId="8" applyNumberFormat="1" applyFont="1" applyFill="1" applyBorder="1" applyAlignment="1">
      <alignment horizontal="center" wrapText="1"/>
    </xf>
    <xf numFmtId="0" fontId="7" fillId="0" borderId="12" xfId="14" applyFont="1" applyBorder="1"/>
    <xf numFmtId="0" fontId="7" fillId="0" borderId="0" xfId="14" applyFont="1"/>
    <xf numFmtId="37" fontId="7" fillId="0" borderId="0" xfId="14" applyNumberFormat="1" applyFont="1"/>
    <xf numFmtId="173" fontId="7" fillId="0" borderId="0" xfId="18" applyFont="1" applyAlignment="1"/>
    <xf numFmtId="0" fontId="16" fillId="0" borderId="11" xfId="14" applyFont="1" applyBorder="1" applyAlignment="1">
      <alignment horizontal="center" wrapText="1"/>
    </xf>
    <xf numFmtId="0" fontId="16" fillId="0" borderId="10" xfId="14" applyFont="1" applyBorder="1" applyAlignment="1">
      <alignment horizontal="center" wrapText="1"/>
    </xf>
    <xf numFmtId="0" fontId="16" fillId="0" borderId="10" xfId="14" applyFont="1" applyBorder="1" applyAlignment="1">
      <alignment horizontal="center"/>
    </xf>
    <xf numFmtId="0" fontId="7" fillId="0" borderId="0" xfId="8" applyNumberFormat="1" applyFont="1" applyFill="1" applyBorder="1" applyAlignment="1">
      <alignment horizontal="center"/>
    </xf>
    <xf numFmtId="0" fontId="16" fillId="0" borderId="0" xfId="19" applyFont="1" applyFill="1" applyAlignment="1">
      <alignment horizontal="center"/>
    </xf>
    <xf numFmtId="0" fontId="26" fillId="0" borderId="0" xfId="13" applyFont="1" applyAlignment="1">
      <alignment vertical="center"/>
    </xf>
    <xf numFmtId="0" fontId="7" fillId="0" borderId="0" xfId="19" applyFont="1" applyAlignment="1">
      <alignment horizontal="left"/>
    </xf>
    <xf numFmtId="0" fontId="7" fillId="0" borderId="0" xfId="19" applyFont="1"/>
    <xf numFmtId="0" fontId="15" fillId="0" borderId="0" xfId="13" applyFont="1" applyAlignment="1">
      <alignment horizontal="center"/>
    </xf>
    <xf numFmtId="49" fontId="15" fillId="0" borderId="0" xfId="19" applyNumberFormat="1" applyFont="1" applyAlignment="1">
      <alignment horizontal="center"/>
    </xf>
    <xf numFmtId="0" fontId="15" fillId="0" borderId="0" xfId="8" applyFont="1" applyBorder="1" applyAlignment="1">
      <alignment horizontal="center"/>
    </xf>
    <xf numFmtId="3" fontId="15" fillId="0" borderId="0" xfId="13" applyNumberFormat="1" applyFont="1" applyAlignment="1">
      <alignment horizontal="center"/>
    </xf>
    <xf numFmtId="0" fontId="16" fillId="0" borderId="0" xfId="19" applyFont="1" applyFill="1" applyBorder="1" applyAlignment="1">
      <alignment horizontal="left"/>
    </xf>
    <xf numFmtId="0" fontId="25" fillId="0" borderId="0" xfId="19" applyFont="1"/>
    <xf numFmtId="0" fontId="25" fillId="0" borderId="0" xfId="19" applyFont="1" applyAlignment="1">
      <alignment horizontal="left"/>
    </xf>
    <xf numFmtId="0" fontId="27" fillId="0" borderId="0" xfId="19" applyFont="1" applyFill="1" applyAlignment="1">
      <alignment horizontal="center"/>
    </xf>
    <xf numFmtId="0" fontId="25" fillId="0" borderId="0" xfId="19" applyFont="1" applyAlignment="1">
      <alignment horizontal="center"/>
    </xf>
    <xf numFmtId="0" fontId="28" fillId="0" borderId="0" xfId="19" applyFont="1" applyAlignment="1">
      <alignment horizontal="center"/>
    </xf>
    <xf numFmtId="0" fontId="27" fillId="0" borderId="0" xfId="19" applyFont="1" applyFill="1" applyBorder="1"/>
    <xf numFmtId="0" fontId="27" fillId="0" borderId="0" xfId="19" applyFont="1" applyAlignment="1">
      <alignment horizontal="center" wrapText="1"/>
    </xf>
    <xf numFmtId="0" fontId="27" fillId="0" borderId="4" xfId="19" applyFont="1" applyBorder="1" applyAlignment="1">
      <alignment horizontal="center"/>
    </xf>
    <xf numFmtId="0" fontId="28" fillId="0" borderId="0" xfId="19" applyFont="1" applyAlignment="1">
      <alignment horizontal="right"/>
    </xf>
    <xf numFmtId="0" fontId="25" fillId="0" borderId="0" xfId="13" applyFont="1" applyAlignment="1">
      <alignment horizontal="center" wrapText="1"/>
    </xf>
    <xf numFmtId="0" fontId="7" fillId="0" borderId="0" xfId="19" applyFont="1" applyAlignment="1">
      <alignment horizontal="center"/>
    </xf>
    <xf numFmtId="0" fontId="29" fillId="0" borderId="0" xfId="19" applyFont="1" applyAlignment="1">
      <alignment horizontal="center"/>
    </xf>
    <xf numFmtId="38" fontId="25" fillId="0" borderId="0" xfId="13" applyNumberFormat="1" applyFont="1" applyFill="1" applyBorder="1" applyAlignment="1"/>
    <xf numFmtId="3" fontId="25" fillId="0" borderId="0" xfId="8" applyNumberFormat="1" applyFont="1" applyFill="1" applyBorder="1" applyAlignment="1"/>
    <xf numFmtId="41" fontId="30" fillId="4" borderId="0" xfId="19" applyNumberFormat="1" applyFont="1" applyFill="1" applyProtection="1">
      <protection locked="0"/>
    </xf>
    <xf numFmtId="0" fontId="25" fillId="0" borderId="0" xfId="19" applyFont="1" applyFill="1"/>
    <xf numFmtId="0" fontId="25" fillId="0" borderId="0" xfId="19" applyFont="1" applyFill="1" applyAlignment="1">
      <alignment horizontal="center"/>
    </xf>
    <xf numFmtId="41" fontId="30" fillId="4" borderId="4" xfId="19" applyNumberFormat="1" applyFont="1" applyFill="1" applyBorder="1" applyProtection="1">
      <protection locked="0"/>
    </xf>
    <xf numFmtId="38" fontId="25" fillId="0" borderId="0" xfId="13" applyNumberFormat="1" applyFont="1" applyFill="1" applyBorder="1" applyAlignment="1">
      <alignment horizontal="center"/>
    </xf>
    <xf numFmtId="41" fontId="25" fillId="0" borderId="0" xfId="19" applyNumberFormat="1" applyFont="1" applyFill="1"/>
    <xf numFmtId="38" fontId="7" fillId="0" borderId="0" xfId="13" applyNumberFormat="1" applyFont="1" applyFill="1" applyBorder="1" applyAlignment="1"/>
    <xf numFmtId="41" fontId="25" fillId="0" borderId="0" xfId="19" applyNumberFormat="1" applyFont="1"/>
    <xf numFmtId="0" fontId="25" fillId="0" borderId="0" xfId="8" applyFont="1" applyFill="1" applyBorder="1" applyAlignment="1">
      <alignment horizontal="center"/>
    </xf>
    <xf numFmtId="0" fontId="25" fillId="0" borderId="0" xfId="8" applyFont="1" applyFill="1" applyBorder="1"/>
    <xf numFmtId="0" fontId="26" fillId="0" borderId="0" xfId="7" applyFont="1" applyAlignment="1">
      <alignment vertical="center"/>
    </xf>
    <xf numFmtId="49" fontId="15" fillId="0" borderId="0" xfId="9" applyNumberFormat="1" applyFont="1" applyAlignment="1" applyProtection="1">
      <alignment horizontal="center"/>
    </xf>
    <xf numFmtId="3" fontId="15" fillId="0" borderId="0" xfId="7" applyNumberFormat="1" applyFont="1" applyAlignment="1" applyProtection="1">
      <alignment horizontal="center"/>
    </xf>
    <xf numFmtId="0" fontId="7" fillId="0" borderId="0" xfId="7" applyAlignment="1" applyProtection="1"/>
    <xf numFmtId="0" fontId="16" fillId="0" borderId="0" xfId="8" applyFont="1" applyBorder="1" applyAlignment="1" applyProtection="1">
      <alignment horizontal="center"/>
    </xf>
    <xf numFmtId="0" fontId="16" fillId="0" borderId="0" xfId="8" applyFont="1" applyFill="1" applyBorder="1" applyAlignment="1" applyProtection="1">
      <alignment horizontal="center"/>
    </xf>
    <xf numFmtId="0" fontId="16" fillId="0" borderId="0" xfId="8" applyFont="1" applyBorder="1" applyAlignment="1" applyProtection="1"/>
    <xf numFmtId="0" fontId="18" fillId="0" borderId="0" xfId="7" applyFont="1" applyBorder="1" applyProtection="1"/>
    <xf numFmtId="0" fontId="16" fillId="0" borderId="0" xfId="8" applyNumberFormat="1" applyFont="1" applyFill="1" applyBorder="1" applyAlignment="1" applyProtection="1">
      <alignment horizontal="center"/>
    </xf>
    <xf numFmtId="0" fontId="17" fillId="0" borderId="0" xfId="8" applyFont="1" applyFill="1" applyBorder="1" applyAlignment="1" applyProtection="1">
      <alignment horizontal="center"/>
    </xf>
    <xf numFmtId="0" fontId="18" fillId="0" borderId="0" xfId="8" applyNumberFormat="1" applyFont="1" applyFill="1" applyBorder="1" applyAlignment="1" applyProtection="1">
      <alignment horizontal="left"/>
    </xf>
    <xf numFmtId="175" fontId="18" fillId="0" borderId="0" xfId="12" applyNumberFormat="1" applyFont="1" applyFill="1" applyBorder="1" applyAlignment="1" applyProtection="1">
      <alignment horizontal="right"/>
    </xf>
    <xf numFmtId="164" fontId="7" fillId="0" borderId="0" xfId="21" applyNumberFormat="1" applyFont="1" applyFill="1" applyBorder="1" applyAlignment="1" applyProtection="1"/>
    <xf numFmtId="175" fontId="7" fillId="0" borderId="0" xfId="12" applyNumberFormat="1" applyFont="1" applyFill="1" applyBorder="1" applyAlignment="1" applyProtection="1">
      <alignment horizontal="left"/>
    </xf>
    <xf numFmtId="0" fontId="19" fillId="0" borderId="0" xfId="8" applyFont="1" applyFill="1" applyBorder="1" applyAlignment="1" applyProtection="1"/>
    <xf numFmtId="38" fontId="7" fillId="0" borderId="0" xfId="7" applyNumberFormat="1" applyFont="1" applyFill="1" applyBorder="1" applyAlignment="1" applyProtection="1"/>
    <xf numFmtId="0" fontId="7" fillId="0" borderId="0" xfId="9" applyFont="1" applyProtection="1"/>
    <xf numFmtId="41" fontId="19" fillId="4" borderId="0" xfId="9" applyNumberFormat="1" applyFont="1" applyFill="1" applyProtection="1">
      <protection locked="0"/>
    </xf>
    <xf numFmtId="0" fontId="7" fillId="0" borderId="0" xfId="7" applyFont="1" applyFill="1" applyProtection="1"/>
    <xf numFmtId="37" fontId="19" fillId="4" borderId="0" xfId="7" applyNumberFormat="1" applyFont="1" applyFill="1" applyProtection="1">
      <protection locked="0"/>
    </xf>
    <xf numFmtId="38" fontId="7" fillId="0" borderId="0" xfId="7" applyNumberFormat="1" applyFont="1" applyFill="1" applyBorder="1" applyAlignment="1"/>
    <xf numFmtId="0" fontId="7" fillId="6" borderId="0" xfId="8" applyNumberFormat="1" applyFont="1" applyFill="1" applyBorder="1" applyAlignment="1" applyProtection="1">
      <alignment horizontal="center"/>
    </xf>
    <xf numFmtId="0" fontId="16" fillId="6" borderId="0" xfId="8" applyNumberFormat="1" applyFont="1" applyFill="1" applyBorder="1" applyAlignment="1" applyProtection="1">
      <alignment horizontal="left"/>
    </xf>
    <xf numFmtId="0" fontId="19" fillId="6" borderId="0" xfId="8" applyFont="1" applyFill="1" applyBorder="1" applyAlignment="1" applyProtection="1"/>
    <xf numFmtId="0" fontId="7" fillId="6" borderId="0" xfId="8" applyNumberFormat="1" applyFont="1" applyFill="1" applyBorder="1" applyAlignment="1" applyProtection="1">
      <alignment horizontal="left"/>
    </xf>
    <xf numFmtId="0" fontId="7" fillId="6" borderId="0" xfId="8" applyFont="1" applyFill="1" applyBorder="1" applyProtection="1"/>
    <xf numFmtId="175" fontId="7" fillId="6" borderId="0" xfId="12" applyNumberFormat="1" applyFont="1" applyFill="1" applyBorder="1" applyAlignment="1" applyProtection="1">
      <alignment horizontal="right"/>
    </xf>
    <xf numFmtId="0" fontId="7" fillId="6" borderId="0" xfId="7" applyFill="1" applyBorder="1" applyProtection="1"/>
    <xf numFmtId="164" fontId="7" fillId="6" borderId="0" xfId="21" applyNumberFormat="1" applyFont="1" applyFill="1" applyBorder="1" applyAlignment="1" applyProtection="1"/>
    <xf numFmtId="175" fontId="7" fillId="6" borderId="0" xfId="12" applyNumberFormat="1" applyFont="1" applyFill="1" applyBorder="1" applyAlignment="1" applyProtection="1">
      <alignment horizontal="left"/>
    </xf>
    <xf numFmtId="0" fontId="24" fillId="0" borderId="0" xfId="8" applyNumberFormat="1" applyFont="1" applyFill="1" applyBorder="1" applyAlignment="1" applyProtection="1">
      <alignment horizontal="left"/>
    </xf>
    <xf numFmtId="0" fontId="7" fillId="0" borderId="0" xfId="9" applyFont="1" applyFill="1" applyProtection="1"/>
    <xf numFmtId="9" fontId="16" fillId="0" borderId="0" xfId="9" quotePrefix="1" applyNumberFormat="1" applyFont="1" applyFill="1" applyAlignment="1" applyProtection="1">
      <alignment horizontal="center"/>
    </xf>
    <xf numFmtId="0" fontId="16" fillId="0" borderId="0" xfId="9" applyFont="1" applyFill="1" applyAlignment="1" applyProtection="1">
      <alignment horizontal="center"/>
    </xf>
    <xf numFmtId="0" fontId="32" fillId="0" borderId="0" xfId="9" applyFont="1" applyFill="1" applyAlignment="1" applyProtection="1">
      <alignment horizontal="center"/>
    </xf>
    <xf numFmtId="0" fontId="17" fillId="0" borderId="0" xfId="9" applyFont="1" applyFill="1" applyAlignment="1" applyProtection="1">
      <alignment horizontal="center"/>
    </xf>
    <xf numFmtId="0" fontId="33" fillId="0" borderId="0" xfId="9" applyFont="1" applyFill="1" applyAlignment="1" applyProtection="1">
      <alignment horizontal="center"/>
    </xf>
    <xf numFmtId="38" fontId="7" fillId="0" borderId="0" xfId="8" applyNumberFormat="1" applyFont="1" applyFill="1" applyBorder="1" applyAlignment="1" applyProtection="1">
      <alignment horizontal="right"/>
    </xf>
    <xf numFmtId="37" fontId="7" fillId="0" borderId="0" xfId="8" applyNumberFormat="1" applyFont="1" applyFill="1" applyBorder="1" applyAlignment="1" applyProtection="1">
      <alignment horizontal="right"/>
    </xf>
    <xf numFmtId="0" fontId="7" fillId="0" borderId="0" xfId="8" applyNumberFormat="1" applyFont="1" applyFill="1" applyBorder="1" applyAlignment="1" applyProtection="1">
      <alignment horizontal="right"/>
    </xf>
    <xf numFmtId="38" fontId="7" fillId="0" borderId="0" xfId="7" applyNumberFormat="1" applyFont="1" applyBorder="1" applyAlignment="1" applyProtection="1">
      <alignment horizontal="right"/>
    </xf>
    <xf numFmtId="0" fontId="7" fillId="0" borderId="0" xfId="9" applyFill="1" applyAlignment="1" applyProtection="1">
      <alignment horizontal="left"/>
    </xf>
    <xf numFmtId="0" fontId="7" fillId="0" borderId="0" xfId="9" applyFill="1" applyProtection="1"/>
    <xf numFmtId="0" fontId="34" fillId="0" borderId="0" xfId="9" applyFont="1" applyFill="1" applyBorder="1" applyProtection="1"/>
    <xf numFmtId="0" fontId="25" fillId="5" borderId="0" xfId="22" applyFont="1" applyFill="1" applyAlignment="1" applyProtection="1">
      <alignment horizontal="left"/>
      <protection locked="0"/>
    </xf>
    <xf numFmtId="0" fontId="30" fillId="5" borderId="0" xfId="22" applyFont="1" applyFill="1" applyProtection="1">
      <protection locked="0"/>
    </xf>
    <xf numFmtId="37" fontId="19" fillId="5" borderId="0" xfId="22" applyNumberFormat="1" applyFont="1" applyFill="1" applyProtection="1">
      <protection locked="0"/>
    </xf>
    <xf numFmtId="175" fontId="7" fillId="0" borderId="0" xfId="11" applyNumberFormat="1" applyProtection="1"/>
    <xf numFmtId="175" fontId="7" fillId="0" borderId="0" xfId="11" applyNumberFormat="1" applyFill="1" applyProtection="1"/>
    <xf numFmtId="3" fontId="30" fillId="5" borderId="0" xfId="22" applyNumberFormat="1" applyFont="1" applyFill="1" applyProtection="1">
      <protection locked="0"/>
    </xf>
    <xf numFmtId="175" fontId="7" fillId="0" borderId="0" xfId="11" applyNumberFormat="1" applyFont="1" applyFill="1" applyProtection="1"/>
    <xf numFmtId="3" fontId="25" fillId="4" borderId="0" xfId="7" quotePrefix="1" applyNumberFormat="1" applyFont="1" applyFill="1" applyProtection="1">
      <protection locked="0"/>
    </xf>
    <xf numFmtId="3" fontId="30" fillId="4" borderId="0" xfId="7" applyNumberFormat="1" applyFont="1" applyFill="1" applyProtection="1">
      <protection locked="0"/>
    </xf>
    <xf numFmtId="175" fontId="35" fillId="4" borderId="0" xfId="11" applyNumberFormat="1" applyFont="1" applyFill="1"/>
    <xf numFmtId="0" fontId="16" fillId="0" borderId="0" xfId="9" applyFont="1" applyFill="1" applyBorder="1" applyProtection="1"/>
    <xf numFmtId="38" fontId="7" fillId="0" borderId="15" xfId="7" applyNumberFormat="1" applyFont="1" applyFill="1" applyBorder="1" applyProtection="1"/>
    <xf numFmtId="37" fontId="7" fillId="0" borderId="15" xfId="7" applyNumberFormat="1" applyFont="1" applyFill="1" applyBorder="1" applyProtection="1"/>
    <xf numFmtId="0" fontId="36" fillId="0" borderId="0" xfId="8" applyFont="1" applyBorder="1" applyProtection="1"/>
    <xf numFmtId="38" fontId="7" fillId="0" borderId="0" xfId="7" applyNumberFormat="1" applyFont="1" applyFill="1" applyBorder="1" applyProtection="1"/>
    <xf numFmtId="0" fontId="7" fillId="0" borderId="0" xfId="22" applyFont="1" applyFill="1"/>
    <xf numFmtId="0" fontId="7" fillId="0" borderId="0" xfId="22" applyNumberFormat="1" applyFont="1" applyAlignment="1">
      <alignment horizontal="center"/>
    </xf>
    <xf numFmtId="0" fontId="14" fillId="0" borderId="0" xfId="22" applyFont="1" applyAlignment="1"/>
    <xf numFmtId="0" fontId="14" fillId="0" borderId="0" xfId="22" applyNumberFormat="1" applyFont="1" applyAlignment="1">
      <alignment horizontal="center"/>
    </xf>
    <xf numFmtId="0" fontId="14" fillId="0" borderId="0" xfId="22" applyFont="1" applyAlignment="1">
      <alignment horizontal="right"/>
    </xf>
    <xf numFmtId="0" fontId="37" fillId="0" borderId="0" xfId="14" applyFont="1" applyAlignment="1">
      <alignment horizontal="centerContinuous"/>
    </xf>
    <xf numFmtId="0" fontId="14" fillId="0" borderId="0" xfId="14" applyFont="1" applyFill="1" applyAlignment="1">
      <alignment horizontal="left"/>
    </xf>
    <xf numFmtId="0" fontId="37" fillId="0" borderId="0" xfId="14" applyFont="1" applyAlignment="1">
      <alignment horizontal="center"/>
    </xf>
    <xf numFmtId="0" fontId="7" fillId="0" borderId="0" xfId="22"/>
    <xf numFmtId="0" fontId="7" fillId="0" borderId="0" xfId="22" applyFont="1"/>
    <xf numFmtId="0" fontId="7" fillId="0" borderId="8" xfId="22" applyNumberFormat="1" applyFont="1" applyBorder="1" applyAlignment="1">
      <alignment horizontal="center" wrapText="1"/>
    </xf>
    <xf numFmtId="0" fontId="16" fillId="0" borderId="16" xfId="14" applyFont="1" applyBorder="1" applyAlignment="1">
      <alignment horizontal="center" wrapText="1"/>
    </xf>
    <xf numFmtId="0" fontId="14" fillId="0" borderId="0" xfId="22" applyFont="1" applyAlignment="1">
      <alignment wrapText="1"/>
    </xf>
    <xf numFmtId="0" fontId="7" fillId="0" borderId="10" xfId="22" applyNumberFormat="1" applyFont="1" applyBorder="1" applyAlignment="1">
      <alignment horizontal="center"/>
    </xf>
    <xf numFmtId="0" fontId="16" fillId="0" borderId="17" xfId="14" applyFont="1" applyBorder="1" applyAlignment="1">
      <alignment horizontal="center"/>
    </xf>
    <xf numFmtId="0" fontId="38" fillId="0" borderId="0" xfId="22" applyFont="1" applyAlignment="1"/>
    <xf numFmtId="3" fontId="23" fillId="0" borderId="13" xfId="8" applyNumberFormat="1" applyFont="1" applyFill="1" applyBorder="1" applyAlignment="1">
      <alignment horizontal="center" wrapText="1"/>
    </xf>
    <xf numFmtId="3" fontId="23" fillId="0" borderId="18" xfId="8" applyNumberFormat="1" applyFont="1" applyFill="1" applyBorder="1" applyAlignment="1">
      <alignment wrapText="1"/>
    </xf>
    <xf numFmtId="0" fontId="7" fillId="0" borderId="13" xfId="22" applyNumberFormat="1" applyFont="1" applyBorder="1" applyAlignment="1">
      <alignment horizontal="center"/>
    </xf>
    <xf numFmtId="3" fontId="23" fillId="0" borderId="18" xfId="8" applyNumberFormat="1" applyFont="1" applyFill="1" applyBorder="1" applyAlignment="1">
      <alignment horizontal="center" wrapText="1"/>
    </xf>
    <xf numFmtId="0" fontId="14" fillId="0" borderId="0" xfId="14" applyFont="1"/>
    <xf numFmtId="37" fontId="14" fillId="0" borderId="0" xfId="14" applyNumberFormat="1" applyFont="1"/>
    <xf numFmtId="173" fontId="14" fillId="0" borderId="0" xfId="18" applyFont="1" applyAlignment="1"/>
    <xf numFmtId="0" fontId="7" fillId="0" borderId="0" xfId="23" applyFont="1" applyFill="1" applyAlignment="1" applyProtection="1">
      <alignment vertical="top"/>
    </xf>
    <xf numFmtId="0" fontId="7" fillId="0" borderId="0" xfId="22" applyFont="1" applyAlignment="1" applyProtection="1">
      <alignment vertical="top" wrapText="1"/>
    </xf>
    <xf numFmtId="0" fontId="38" fillId="0" borderId="0" xfId="22" applyNumberFormat="1" applyFont="1" applyAlignment="1">
      <alignment horizontal="center"/>
    </xf>
    <xf numFmtId="0" fontId="39" fillId="0" borderId="0" xfId="23" applyFont="1" applyFill="1" applyProtection="1"/>
    <xf numFmtId="0" fontId="37" fillId="0" borderId="0" xfId="22" applyFont="1" applyAlignment="1">
      <alignment horizontal="center"/>
    </xf>
    <xf numFmtId="0" fontId="37" fillId="0" borderId="0" xfId="22" quotePrefix="1" applyFont="1" applyAlignment="1">
      <alignment horizontal="center"/>
    </xf>
    <xf numFmtId="0" fontId="7" fillId="0" borderId="0" xfId="10" applyNumberFormat="1" applyFont="1" applyFill="1" applyBorder="1" applyAlignment="1" applyProtection="1">
      <alignment horizontal="center"/>
    </xf>
    <xf numFmtId="0" fontId="16" fillId="0" borderId="0" xfId="23" applyFont="1" applyFill="1" applyAlignment="1" applyProtection="1">
      <alignment horizontal="left"/>
    </xf>
    <xf numFmtId="0" fontId="7" fillId="0" borderId="0" xfId="23" applyFont="1" applyFill="1" applyProtection="1"/>
    <xf numFmtId="0" fontId="7" fillId="0" borderId="0" xfId="7"/>
    <xf numFmtId="0" fontId="7" fillId="0" borderId="0" xfId="24" applyFont="1" applyFill="1" applyAlignment="1" applyProtection="1">
      <alignment horizontal="left"/>
    </xf>
    <xf numFmtId="175" fontId="19" fillId="4" borderId="0" xfId="11" applyNumberFormat="1" applyFont="1" applyFill="1" applyProtection="1">
      <protection locked="0"/>
    </xf>
    <xf numFmtId="10" fontId="7" fillId="0" borderId="0" xfId="21" applyNumberFormat="1" applyFont="1" applyFill="1" applyBorder="1" applyProtection="1"/>
    <xf numFmtId="175" fontId="19" fillId="5" borderId="1" xfId="11" applyNumberFormat="1" applyFont="1" applyFill="1" applyBorder="1" applyAlignment="1" applyProtection="1">
      <protection locked="0"/>
    </xf>
    <xf numFmtId="10" fontId="16" fillId="0" borderId="0" xfId="21" applyNumberFormat="1" applyFont="1" applyFill="1" applyBorder="1" applyProtection="1"/>
    <xf numFmtId="0" fontId="16" fillId="0" borderId="0" xfId="23" applyFont="1" applyFill="1" applyProtection="1"/>
    <xf numFmtId="175" fontId="16" fillId="0" borderId="0" xfId="21" applyNumberFormat="1" applyFont="1" applyFill="1" applyBorder="1" applyProtection="1"/>
    <xf numFmtId="0" fontId="7" fillId="0" borderId="0" xfId="23" applyFont="1" applyFill="1" applyAlignment="1" applyProtection="1">
      <alignment horizontal="left"/>
    </xf>
    <xf numFmtId="175" fontId="7" fillId="0" borderId="0" xfId="21" applyNumberFormat="1" applyFont="1" applyFill="1" applyBorder="1" applyProtection="1"/>
    <xf numFmtId="10" fontId="16" fillId="0" borderId="19" xfId="21" applyNumberFormat="1" applyFont="1" applyFill="1" applyBorder="1" applyProtection="1"/>
    <xf numFmtId="0" fontId="40" fillId="0" borderId="0" xfId="7" applyFont="1" applyAlignment="1" applyProtection="1">
      <alignment horizontal="center"/>
    </xf>
    <xf numFmtId="3" fontId="13" fillId="0" borderId="0" xfId="0" applyNumberFormat="1" applyFont="1" applyFill="1" applyAlignment="1" applyProtection="1">
      <protection locked="0"/>
    </xf>
    <xf numFmtId="0" fontId="7" fillId="0" borderId="0" xfId="7" applyNumberFormat="1" applyFont="1" applyAlignment="1">
      <alignment horizontal="center"/>
    </xf>
    <xf numFmtId="0" fontId="7" fillId="0" borderId="0" xfId="7" applyFont="1" applyAlignment="1"/>
    <xf numFmtId="0" fontId="7" fillId="0" borderId="0" xfId="7" applyFont="1" applyAlignment="1">
      <alignment horizontal="right"/>
    </xf>
    <xf numFmtId="0" fontId="7" fillId="0" borderId="0" xfId="7" applyFont="1"/>
    <xf numFmtId="0" fontId="7" fillId="0" borderId="8" xfId="7" applyNumberFormat="1" applyFont="1" applyBorder="1" applyAlignment="1">
      <alignment horizontal="center" wrapText="1"/>
    </xf>
    <xf numFmtId="0" fontId="7" fillId="0" borderId="0" xfId="7" applyBorder="1"/>
    <xf numFmtId="0" fontId="7" fillId="0" borderId="0" xfId="7" applyFont="1" applyBorder="1" applyAlignment="1">
      <alignment wrapText="1"/>
    </xf>
    <xf numFmtId="0" fontId="7" fillId="0" borderId="0" xfId="7" applyFont="1" applyAlignment="1">
      <alignment wrapText="1"/>
    </xf>
    <xf numFmtId="0" fontId="7" fillId="0" borderId="10" xfId="7" applyNumberFormat="1" applyFont="1" applyBorder="1" applyAlignment="1">
      <alignment horizontal="center"/>
    </xf>
    <xf numFmtId="0" fontId="22" fillId="0" borderId="0" xfId="7" applyFont="1" applyAlignment="1"/>
    <xf numFmtId="0" fontId="7" fillId="0" borderId="13" xfId="7" applyNumberFormat="1" applyFont="1" applyBorder="1" applyAlignment="1">
      <alignment horizontal="center"/>
    </xf>
    <xf numFmtId="0" fontId="22" fillId="0" borderId="0" xfId="7" applyNumberFormat="1" applyFont="1" applyAlignment="1">
      <alignment horizontal="center"/>
    </xf>
    <xf numFmtId="175" fontId="19" fillId="5" borderId="6" xfId="16" applyNumberFormat="1" applyFont="1" applyFill="1" applyBorder="1" applyAlignment="1" applyProtection="1">
      <protection locked="0"/>
    </xf>
    <xf numFmtId="175" fontId="19" fillId="5" borderId="5" xfId="17" applyNumberFormat="1" applyFont="1" applyFill="1" applyBorder="1" applyAlignment="1" applyProtection="1">
      <protection locked="0"/>
    </xf>
    <xf numFmtId="175" fontId="19" fillId="5" borderId="5" xfId="16" applyNumberFormat="1" applyFont="1" applyFill="1" applyBorder="1" applyAlignment="1" applyProtection="1">
      <protection locked="0"/>
    </xf>
    <xf numFmtId="175" fontId="19" fillId="5" borderId="7" xfId="16" applyNumberFormat="1" applyFont="1" applyFill="1" applyBorder="1" applyAlignment="1" applyProtection="1">
      <protection locked="0"/>
    </xf>
    <xf numFmtId="3" fontId="18" fillId="0" borderId="0" xfId="8" applyNumberFormat="1" applyFont="1" applyFill="1" applyBorder="1" applyAlignment="1" applyProtection="1">
      <alignment horizontal="center"/>
    </xf>
    <xf numFmtId="0" fontId="31" fillId="0" borderId="0" xfId="7" applyFont="1" applyFill="1" applyBorder="1" applyAlignment="1" applyProtection="1">
      <alignment horizontal="center"/>
    </xf>
    <xf numFmtId="41" fontId="19" fillId="0" borderId="0" xfId="9" applyNumberFormat="1" applyFont="1" applyFill="1" applyProtection="1">
      <protection locked="0"/>
    </xf>
    <xf numFmtId="37" fontId="19" fillId="0" borderId="0" xfId="7" applyNumberFormat="1" applyFont="1" applyFill="1" applyProtection="1">
      <protection locked="0"/>
    </xf>
    <xf numFmtId="41" fontId="7" fillId="0" borderId="14" xfId="14" applyNumberFormat="1" applyFont="1" applyFill="1" applyBorder="1"/>
    <xf numFmtId="3" fontId="2" fillId="0" borderId="0" xfId="0" applyNumberFormat="1" applyFont="1" applyAlignment="1" applyProtection="1">
      <alignment horizontal="center"/>
    </xf>
    <xf numFmtId="49" fontId="2" fillId="2" borderId="0" xfId="0" applyNumberFormat="1" applyFont="1" applyFill="1" applyAlignment="1" applyProtection="1">
      <alignment horizontal="center"/>
      <protection locked="0"/>
    </xf>
    <xf numFmtId="173" fontId="2" fillId="0" borderId="0" xfId="0" applyFont="1" applyAlignment="1" applyProtection="1">
      <alignment horizontal="center"/>
    </xf>
    <xf numFmtId="41" fontId="7" fillId="0" borderId="0" xfId="19" applyNumberFormat="1" applyFont="1"/>
    <xf numFmtId="3" fontId="21" fillId="0" borderId="0" xfId="25" applyNumberFormat="1" applyFont="1" applyFill="1" applyAlignment="1" applyProtection="1">
      <protection locked="0"/>
    </xf>
    <xf numFmtId="3" fontId="16" fillId="0" borderId="0" xfId="25" applyFont="1" applyFill="1" applyAlignment="1">
      <alignment horizontal="left"/>
    </xf>
    <xf numFmtId="3" fontId="21" fillId="0" borderId="0" xfId="25" applyNumberFormat="1" applyFont="1" applyFill="1" applyAlignment="1"/>
    <xf numFmtId="3" fontId="21" fillId="0" borderId="0" xfId="25" applyFont="1" applyFill="1" applyAlignment="1"/>
    <xf numFmtId="3" fontId="21" fillId="0" borderId="0" xfId="25" applyFill="1" applyAlignment="1"/>
    <xf numFmtId="3" fontId="21" fillId="0" borderId="0" xfId="25" applyFill="1" applyAlignment="1">
      <alignment horizontal="center"/>
    </xf>
    <xf numFmtId="3" fontId="21" fillId="0" borderId="0" xfId="25" applyNumberFormat="1" applyFill="1" applyAlignment="1"/>
    <xf numFmtId="3" fontId="18" fillId="0" borderId="0" xfId="25" applyFont="1" applyFill="1" applyAlignment="1">
      <alignment horizontal="center"/>
    </xf>
    <xf numFmtId="3" fontId="21" fillId="0" borderId="0" xfId="25" applyNumberFormat="1" applyFont="1" applyFill="1" applyAlignment="1">
      <alignment horizontal="centerContinuous"/>
    </xf>
    <xf numFmtId="3" fontId="21" fillId="0" borderId="0" xfId="25" applyFont="1" applyFill="1" applyAlignment="1">
      <alignment horizontal="center"/>
    </xf>
    <xf numFmtId="3" fontId="21" fillId="0" borderId="20" xfId="25" applyNumberFormat="1" applyFont="1" applyFill="1" applyBorder="1" applyAlignment="1"/>
    <xf numFmtId="3" fontId="21" fillId="0" borderId="0" xfId="25" applyNumberFormat="1" applyFont="1" applyFill="1" applyAlignment="1">
      <alignment horizontal="left"/>
    </xf>
    <xf numFmtId="37" fontId="21" fillId="0" borderId="0" xfId="25" applyNumberFormat="1" applyFont="1" applyFill="1" applyAlignment="1"/>
    <xf numFmtId="37" fontId="21" fillId="7" borderId="0" xfId="25" applyNumberFormat="1" applyFont="1" applyFill="1" applyAlignment="1"/>
    <xf numFmtId="37" fontId="21" fillId="0" borderId="20" xfId="25" applyNumberFormat="1" applyFont="1" applyFill="1" applyBorder="1" applyAlignment="1"/>
    <xf numFmtId="37" fontId="21" fillId="0" borderId="21" xfId="25" applyNumberFormat="1" applyFont="1" applyFill="1" applyBorder="1" applyAlignment="1"/>
    <xf numFmtId="3" fontId="7" fillId="0" borderId="0" xfId="25" applyFont="1" applyFill="1" applyAlignment="1"/>
    <xf numFmtId="3" fontId="18" fillId="0" borderId="0" xfId="25" applyNumberFormat="1" applyFont="1" applyFill="1" applyAlignment="1">
      <alignment horizontal="center"/>
    </xf>
    <xf numFmtId="37" fontId="21" fillId="0" borderId="22" xfId="25" applyNumberFormat="1" applyFont="1" applyFill="1" applyBorder="1" applyAlignment="1"/>
    <xf numFmtId="37" fontId="21" fillId="0" borderId="0" xfId="25" applyNumberFormat="1" applyFill="1" applyAlignment="1"/>
    <xf numFmtId="3" fontId="21" fillId="0" borderId="0" xfId="25" applyFont="1" applyFill="1" applyAlignment="1">
      <alignment horizontal="left"/>
    </xf>
    <xf numFmtId="3" fontId="21" fillId="0" borderId="22" xfId="25" applyNumberFormat="1" applyFont="1" applyFill="1" applyBorder="1" applyAlignment="1"/>
    <xf numFmtId="0" fontId="21" fillId="0" borderId="0" xfId="13" applyProtection="1"/>
    <xf numFmtId="0" fontId="44" fillId="0" borderId="0" xfId="13" applyFont="1" applyProtection="1"/>
    <xf numFmtId="0" fontId="45" fillId="0" borderId="0" xfId="13" applyFont="1" applyProtection="1"/>
    <xf numFmtId="0" fontId="45" fillId="0" borderId="0" xfId="13" applyFont="1" applyAlignment="1" applyProtection="1">
      <alignment horizontal="right"/>
    </xf>
    <xf numFmtId="0" fontId="15" fillId="0" borderId="0" xfId="13" applyFont="1" applyAlignment="1" applyProtection="1">
      <alignment horizontal="center"/>
    </xf>
    <xf numFmtId="0" fontId="15" fillId="0" borderId="0" xfId="13" applyFont="1" applyProtection="1"/>
    <xf numFmtId="0" fontId="15" fillId="0" borderId="0" xfId="13" applyFont="1" applyAlignment="1" applyProtection="1">
      <alignment horizontal="center" wrapText="1"/>
    </xf>
    <xf numFmtId="0" fontId="15" fillId="4" borderId="0" xfId="13" applyFont="1" applyFill="1" applyAlignment="1" applyProtection="1">
      <protection locked="0"/>
    </xf>
    <xf numFmtId="37" fontId="15" fillId="0" borderId="0" xfId="13" applyNumberFormat="1" applyFont="1" applyFill="1" applyAlignment="1" applyProtection="1"/>
    <xf numFmtId="37" fontId="15" fillId="0" borderId="0" xfId="13" applyNumberFormat="1" applyFont="1" applyFill="1" applyAlignment="1" applyProtection="1">
      <alignment horizontal="center"/>
    </xf>
    <xf numFmtId="10" fontId="46" fillId="4" borderId="0" xfId="13" applyNumberFormat="1" applyFont="1" applyFill="1" applyBorder="1" applyAlignment="1" applyProtection="1">
      <protection locked="0"/>
    </xf>
    <xf numFmtId="0" fontId="14" fillId="0" borderId="0" xfId="13" applyFont="1" applyFill="1" applyProtection="1"/>
    <xf numFmtId="0" fontId="21" fillId="0" borderId="0" xfId="13" applyFont="1" applyFill="1" applyAlignment="1" applyProtection="1">
      <alignment horizontal="center"/>
    </xf>
    <xf numFmtId="0" fontId="15" fillId="0" borderId="0" xfId="13" applyFont="1" applyFill="1" applyAlignment="1" applyProtection="1"/>
    <xf numFmtId="10" fontId="46" fillId="4" borderId="4" xfId="13" applyNumberFormat="1" applyFont="1" applyFill="1" applyBorder="1" applyAlignment="1" applyProtection="1">
      <protection locked="0"/>
    </xf>
    <xf numFmtId="0" fontId="15" fillId="0" borderId="0" xfId="13" applyFont="1" applyFill="1" applyProtection="1"/>
    <xf numFmtId="10" fontId="15" fillId="0" borderId="0" xfId="13" applyNumberFormat="1" applyFont="1" applyFill="1" applyBorder="1" applyAlignment="1" applyProtection="1"/>
    <xf numFmtId="176" fontId="15" fillId="0" borderId="0" xfId="13" applyNumberFormat="1" applyFont="1" applyFill="1" applyProtection="1"/>
    <xf numFmtId="10" fontId="15" fillId="0" borderId="22" xfId="13" applyNumberFormat="1" applyFont="1" applyFill="1" applyBorder="1" applyAlignment="1" applyProtection="1"/>
    <xf numFmtId="0" fontId="21" fillId="0" borderId="0" xfId="13" applyFill="1" applyProtection="1"/>
    <xf numFmtId="0" fontId="7" fillId="0" borderId="0" xfId="13" applyFont="1" applyFill="1" applyProtection="1"/>
    <xf numFmtId="0" fontId="2" fillId="0" borderId="0" xfId="0" applyNumberFormat="1" applyFont="1" applyFill="1" applyAlignment="1" applyProtection="1">
      <alignment vertical="top" wrapText="1"/>
      <protection locked="0"/>
    </xf>
    <xf numFmtId="173" fontId="2" fillId="0" borderId="0" xfId="0" applyFont="1" applyAlignment="1">
      <alignment horizontal="left" vertical="top" wrapText="1"/>
    </xf>
    <xf numFmtId="0" fontId="2" fillId="0" borderId="0" xfId="0" applyNumberFormat="1" applyFont="1" applyFill="1" applyAlignment="1" applyProtection="1">
      <alignment horizontal="right"/>
      <protection locked="0"/>
    </xf>
    <xf numFmtId="0" fontId="0" fillId="0" borderId="0" xfId="0" applyNumberFormat="1" applyFill="1" applyBorder="1" applyAlignment="1" applyProtection="1">
      <alignment horizontal="center"/>
      <protection locked="0"/>
    </xf>
    <xf numFmtId="0" fontId="0" fillId="0" borderId="0" xfId="0" applyNumberFormat="1" applyFont="1" applyFill="1" applyBorder="1" applyAlignment="1" applyProtection="1">
      <alignment horizontal="center"/>
      <protection locked="0"/>
    </xf>
    <xf numFmtId="0" fontId="2" fillId="0" borderId="0" xfId="0" applyNumberFormat="1" applyFont="1" applyFill="1" applyAlignment="1" applyProtection="1">
      <alignment horizontal="left" wrapText="1"/>
      <protection locked="0"/>
    </xf>
    <xf numFmtId="0" fontId="2" fillId="0" borderId="0" xfId="0" applyNumberFormat="1" applyFont="1" applyFill="1" applyAlignment="1" applyProtection="1">
      <alignment horizontal="right"/>
    </xf>
    <xf numFmtId="0" fontId="16" fillId="0" borderId="6" xfId="14" applyFont="1" applyBorder="1" applyAlignment="1">
      <alignment horizontal="center" wrapText="1"/>
    </xf>
    <xf numFmtId="0" fontId="16" fillId="0" borderId="5" xfId="14" applyFont="1" applyBorder="1" applyAlignment="1">
      <alignment horizontal="center" wrapText="1"/>
    </xf>
    <xf numFmtId="0" fontId="16" fillId="0" borderId="7" xfId="14" applyFont="1" applyBorder="1" applyAlignment="1">
      <alignment horizontal="center" wrapText="1"/>
    </xf>
    <xf numFmtId="0" fontId="15" fillId="0" borderId="0" xfId="7" applyFont="1" applyAlignment="1" applyProtection="1">
      <alignment horizontal="center"/>
    </xf>
    <xf numFmtId="0" fontId="15" fillId="0" borderId="0" xfId="8" applyFont="1" applyBorder="1" applyAlignment="1">
      <alignment horizontal="center"/>
    </xf>
    <xf numFmtId="3" fontId="15" fillId="0" borderId="0" xfId="8" applyNumberFormat="1" applyFont="1" applyBorder="1" applyAlignment="1">
      <alignment horizontal="center"/>
    </xf>
    <xf numFmtId="0" fontId="16" fillId="0" borderId="6" xfId="7" applyFont="1" applyBorder="1" applyAlignment="1">
      <alignment horizontal="center"/>
    </xf>
    <xf numFmtId="0" fontId="16" fillId="0" borderId="5" xfId="7" applyFont="1" applyBorder="1" applyAlignment="1">
      <alignment horizontal="center"/>
    </xf>
    <xf numFmtId="38" fontId="25" fillId="0" borderId="0" xfId="13" applyNumberFormat="1" applyFont="1" applyFill="1" applyBorder="1" applyAlignment="1">
      <alignment horizontal="left" wrapText="1"/>
    </xf>
    <xf numFmtId="0" fontId="15" fillId="0" borderId="0" xfId="13" applyFont="1" applyAlignment="1">
      <alignment horizontal="center"/>
    </xf>
    <xf numFmtId="3" fontId="15" fillId="0" borderId="0" xfId="13" applyNumberFormat="1" applyFont="1" applyAlignment="1">
      <alignment horizontal="center"/>
    </xf>
    <xf numFmtId="0" fontId="27" fillId="0" borderId="0" xfId="19" applyFont="1" applyBorder="1" applyAlignment="1">
      <alignment horizontal="center" wrapText="1"/>
    </xf>
    <xf numFmtId="0" fontId="25" fillId="0" borderId="4" xfId="13" applyFont="1" applyBorder="1" applyAlignment="1">
      <alignment horizontal="center" wrapText="1"/>
    </xf>
    <xf numFmtId="3" fontId="18" fillId="0" borderId="0" xfId="25" applyNumberFormat="1" applyFont="1" applyFill="1" applyAlignment="1">
      <alignment horizontal="center" wrapText="1"/>
    </xf>
    <xf numFmtId="0" fontId="24" fillId="0" borderId="0" xfId="8" applyNumberFormat="1" applyFont="1" applyFill="1" applyBorder="1" applyAlignment="1" applyProtection="1">
      <alignment horizontal="center"/>
    </xf>
    <xf numFmtId="0" fontId="24" fillId="0" borderId="0" xfId="9" applyFont="1" applyFill="1" applyAlignment="1" applyProtection="1">
      <alignment horizontal="center"/>
    </xf>
    <xf numFmtId="0" fontId="24" fillId="0" borderId="0" xfId="7" applyFont="1" applyFill="1" applyAlignment="1" applyProtection="1">
      <alignment horizontal="center"/>
    </xf>
    <xf numFmtId="0" fontId="7" fillId="0" borderId="0" xfId="8" applyNumberFormat="1" applyFont="1" applyFill="1" applyBorder="1" applyAlignment="1">
      <alignment horizontal="left" wrapText="1"/>
    </xf>
    <xf numFmtId="0" fontId="15" fillId="0" borderId="0" xfId="8" applyFont="1" applyBorder="1" applyAlignment="1" applyProtection="1">
      <alignment horizontal="center"/>
    </xf>
    <xf numFmtId="3" fontId="15" fillId="0" borderId="0" xfId="7" applyNumberFormat="1" applyFont="1" applyAlignment="1" applyProtection="1">
      <alignment horizontal="center"/>
    </xf>
    <xf numFmtId="0" fontId="17" fillId="0" borderId="0" xfId="9" applyFont="1" applyBorder="1" applyAlignment="1" applyProtection="1">
      <alignment horizontal="center" wrapText="1"/>
    </xf>
    <xf numFmtId="0" fontId="18" fillId="0" borderId="0" xfId="7" applyFont="1" applyBorder="1" applyAlignment="1" applyProtection="1">
      <alignment horizontal="center" wrapText="1"/>
    </xf>
    <xf numFmtId="0" fontId="17" fillId="0" borderId="0" xfId="9" applyFont="1" applyFill="1" applyBorder="1" applyAlignment="1" applyProtection="1">
      <alignment horizontal="center" wrapText="1"/>
    </xf>
    <xf numFmtId="0" fontId="18" fillId="0" borderId="0" xfId="7" applyFont="1" applyFill="1" applyBorder="1" applyAlignment="1" applyProtection="1">
      <alignment horizontal="center" wrapText="1"/>
    </xf>
    <xf numFmtId="0" fontId="17" fillId="0" borderId="0" xfId="8" quotePrefix="1" applyFont="1" applyFill="1" applyBorder="1" applyAlignment="1" applyProtection="1">
      <alignment horizontal="center" wrapText="1"/>
    </xf>
    <xf numFmtId="0" fontId="18" fillId="0" borderId="0" xfId="7" applyFont="1" applyFill="1" applyAlignment="1" applyProtection="1">
      <alignment horizontal="center" wrapText="1"/>
    </xf>
    <xf numFmtId="0" fontId="16" fillId="0" borderId="6" xfId="22" applyFont="1" applyBorder="1" applyAlignment="1">
      <alignment horizontal="center"/>
    </xf>
    <xf numFmtId="0" fontId="16" fillId="0" borderId="5" xfId="22" applyFont="1" applyBorder="1" applyAlignment="1">
      <alignment horizontal="center"/>
    </xf>
    <xf numFmtId="0" fontId="16" fillId="0" borderId="7" xfId="22" applyFont="1" applyBorder="1" applyAlignment="1">
      <alignment horizontal="center"/>
    </xf>
    <xf numFmtId="0" fontId="15" fillId="0" borderId="0" xfId="22" applyFont="1" applyAlignment="1" applyProtection="1">
      <alignment horizontal="center"/>
    </xf>
    <xf numFmtId="0" fontId="15" fillId="0" borderId="0" xfId="13" applyFont="1" applyAlignment="1" applyProtection="1">
      <alignment horizontal="center"/>
    </xf>
    <xf numFmtId="3" fontId="15" fillId="0" borderId="0" xfId="13" applyNumberFormat="1" applyFont="1" applyAlignment="1" applyProtection="1">
      <alignment horizontal="center"/>
    </xf>
  </cellXfs>
  <cellStyles count="26">
    <cellStyle name="Comma" xfId="3" builtinId="3"/>
    <cellStyle name="Comma 2" xfId="11"/>
    <cellStyle name="Comma 2 2" xfId="12"/>
    <cellStyle name="Comma 3" xfId="20"/>
    <cellStyle name="Comma 6 2" xfId="16"/>
    <cellStyle name="Comma 6 2 2" xfId="17"/>
    <cellStyle name="Currency" xfId="1" builtinId="4"/>
    <cellStyle name="Currency 7" xfId="6"/>
    <cellStyle name="Normal" xfId="0" builtinId="0"/>
    <cellStyle name="Normal 10" xfId="5"/>
    <cellStyle name="Normal 11 2" xfId="22"/>
    <cellStyle name="Normal 2" xfId="7"/>
    <cellStyle name="Normal 3" xfId="13"/>
    <cellStyle name="Normal 3 2" xfId="8"/>
    <cellStyle name="Normal 4" xfId="25"/>
    <cellStyle name="Normal_21 Exh B" xfId="15"/>
    <cellStyle name="Normal_ADITAnalysisID090805" xfId="9"/>
    <cellStyle name="Normal_ADITAnalysisID090805 2" xfId="19"/>
    <cellStyle name="Normal_ADITAnalysisID090805 2 2" xfId="23"/>
    <cellStyle name="Normal_ADITAnalysisID090805 3" xfId="24"/>
    <cellStyle name="Normal_ATC Projected 2008 Monthly Plant Balances for Attachment O 2 (2)" xfId="18"/>
    <cellStyle name="Normal_Attachment O &amp; GG Final 11_11_09" xfId="2"/>
    <cellStyle name="Normal_FN1 Ratebase Draft SPP template (6-11-04) v2" xfId="10"/>
    <cellStyle name="Normal_Schedule O Info for Mike" xfId="14"/>
    <cellStyle name="Percent" xfId="4" builtinId="5"/>
    <cellStyle name="Percent 2 2" xfId="2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icing\dbw\SWPP%20Form%20Rate\Lila%20added\AEP%20SPP%20For%20Rate%20Proj%20w%2013%20mth%20rate%20base%20june-07%20-%20June-08x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195155\AppData\Local\Microsoft\Windows\Temporary%20Internet%20Files\Content.Outlook\L15BWFUN\WV%20Trans%20Company%2013%20Mo%20Projected%20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gulated%20Tariffs/PJM%20Transmission%20FR%20Annual%20Update/Transco%20East%20Formula%20Rates/PJM%202018%20Transco%20Actual%20(ATRR)/IM%20Transco%20%202018%20Actu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195155\AppData\Local\Microsoft\Windows\Temporary%20Internet%20Files\Content.Outlook\L15BWFUN\WV%20Trans%20Company%2013%20Mo%20Projected%202017%2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egulated%20Tariffs/PJM%20Transmission%20FR%20Annual%20Update/Transco%20East%20Formula%20Rates/PJM%202017%20Transco%20Actual%20(ATRR)/2017%20Actual/IM%20Trans%20Company%20Actual%20201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ERC/FORMULA%20RATES/AEP%20East%20Transmission%20Formula%20Rates/2016%20PJM%20Formula%20Revisions%20(ER17-405-406)/Initial%20Filing%20Package/Templates/ER17-405%20H-14B%20-%20AEP%20OpCo%20Blank%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act of Revisions"/>
      <sheetName val="Zonal Rates"/>
      <sheetName val="Sch 1 Rates"/>
      <sheetName val="Load WS"/>
      <sheetName val="PSO 2008 TCOS 13 Mnth"/>
      <sheetName val="PSO WsA Rev Credits"/>
      <sheetName val="PSO WsB IPP"/>
      <sheetName val="PSO WsC RB Tax"/>
      <sheetName val="PSO Ws C-1 2008 ADIT Avg Bal"/>
      <sheetName val="PSO WsD Misc Exp"/>
      <sheetName val="PSO WsE Acct 561"/>
      <sheetName val="PSO WsF Inc Prjts"/>
      <sheetName val="PSO WsG BPU"/>
      <sheetName val="PSO WsI Bal Sheet"/>
      <sheetName val="PSO WsI - 1 13 Month Prepaids"/>
      <sheetName val="PSO WsJ Tax"/>
      <sheetName val="PSO WsK CWIP"/>
      <sheetName val="SWP TCOS 2008 13 Month"/>
      <sheetName val="SWP WsA Rev Credits"/>
      <sheetName val="SWP WsB IPP"/>
      <sheetName val="SWP WsC RB Tax"/>
      <sheetName val="SWP WsC-1 ADIT 2008 13 Mth Avg "/>
      <sheetName val="SWP WsD Misc Exp"/>
      <sheetName val="SWP WsE Acct 561"/>
      <sheetName val="SWP WsF Inc Prjts"/>
      <sheetName val="SWP WsG BPU"/>
      <sheetName val="SWP WsI Bal Sheet"/>
      <sheetName val="SWP WsI-1 13 Month Prepaids "/>
      <sheetName val="SWP WsJ Tax"/>
      <sheetName val="SWP WsK CWIP"/>
      <sheetName val="FERC Balance Sheet"/>
      <sheetName val="PSO 13 Month Rate Base"/>
      <sheetName val="SWEPCo 13 Month Rate Base"/>
      <sheetName val="Plant Detail - Book"/>
      <sheetName val="FERC Income Stmt w Details"/>
      <sheetName val="Depreciation Detail"/>
      <sheetName val="Taxes Other Deta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17">
          <cell r="I317" t="str">
            <v>CE</v>
          </cell>
          <cell r="J317">
            <v>6.3272239966292818E-2</v>
          </cell>
        </row>
        <row r="318">
          <cell r="I318" t="str">
            <v>DA</v>
          </cell>
          <cell r="J318">
            <v>1</v>
          </cell>
        </row>
        <row r="319">
          <cell r="I319" t="str">
            <v>GP(b)</v>
          </cell>
          <cell r="J319">
            <v>0.17830317329522682</v>
          </cell>
        </row>
        <row r="320">
          <cell r="I320" t="str">
            <v>GP(p)</v>
          </cell>
          <cell r="J320">
            <v>0.17830317329522682</v>
          </cell>
        </row>
        <row r="321">
          <cell r="I321" t="str">
            <v>GTD(p)</v>
          </cell>
          <cell r="J321">
            <v>0.35796417623075211</v>
          </cell>
        </row>
        <row r="322">
          <cell r="I322" t="str">
            <v>GTD(h)</v>
          </cell>
          <cell r="J322">
            <v>0.35796417623075211</v>
          </cell>
        </row>
        <row r="323">
          <cell r="I323" t="str">
            <v>NA</v>
          </cell>
          <cell r="J323">
            <v>0</v>
          </cell>
        </row>
        <row r="324">
          <cell r="I324" t="str">
            <v>NP(b)</v>
          </cell>
          <cell r="J324">
            <v>0.21388078637862473</v>
          </cell>
        </row>
        <row r="325">
          <cell r="I325" t="str">
            <v>NP(p)</v>
          </cell>
          <cell r="J325">
            <v>0.21388078637862473</v>
          </cell>
        </row>
        <row r="326">
          <cell r="I326" t="str">
            <v>TP</v>
          </cell>
          <cell r="J326">
            <v>0.97384420488446088</v>
          </cell>
        </row>
        <row r="327">
          <cell r="I327" t="str">
            <v>TP1</v>
          </cell>
          <cell r="J327">
            <v>0.98824625472059235</v>
          </cell>
        </row>
        <row r="328">
          <cell r="I328" t="str">
            <v>W/S</v>
          </cell>
          <cell r="J328">
            <v>6.3272239966292818E-2</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RC Revisions @ 12-15-09"/>
      <sheetName val="TCOS"/>
      <sheetName val="WS A 13 Mo Rate Base"/>
      <sheetName val="WS M 13 Mo Cost of Capital"/>
      <sheetName val="WS A  - RB Support "/>
      <sheetName val="WS B ADIT &amp; ITC"/>
      <sheetName val="WS C  - Working Capital"/>
      <sheetName val="WS D IPP Credits"/>
      <sheetName val="WS E Rev Credits"/>
      <sheetName val="WS F Misc Exp"/>
      <sheetName val="WS G  State Tax Rate"/>
      <sheetName val="WS H-p1 Other Taxes"/>
      <sheetName val="WS H-p2 Detail of Tax Amts"/>
      <sheetName val="WS I RESERVED"/>
      <sheetName val="WS J PROJECTED RTEP RR"/>
      <sheetName val="WS K TRUE-UP RTEP RR"/>
      <sheetName val="WS L RESERVED"/>
      <sheetName val="WS M - Avg Cap Structure"/>
      <sheetName val="WS N - Sale of Plant Held"/>
      <sheetName val="Worksheet O"/>
      <sheetName val="WS P Dep. Rates"/>
      <sheetName val="WS Q Cap Structure"/>
      <sheetName val="WS R Interest"/>
    </sheetNames>
    <sheetDataSet>
      <sheetData sheetId="0" refreshError="1"/>
      <sheetData sheetId="1">
        <row r="102">
          <cell r="J102">
            <v>0.99999176542448442</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OS"/>
      <sheetName val="WS A - Rate Base Support"/>
      <sheetName val="WS B ADIT &amp; ITC"/>
      <sheetName val="WS B-1 - Actual Stmt. AF"/>
      <sheetName val="WS B-2 - Actual Stmt. AG"/>
      <sheetName val="WS C  - Working Capital"/>
      <sheetName val="WS D IPP Credits"/>
      <sheetName val="WS E Rev Credits"/>
      <sheetName val="WS F Misc Exp"/>
      <sheetName val="WS G  State Tax Rate"/>
      <sheetName val="WS H-p1 Other Taxes"/>
      <sheetName val="WS H-p2 Detail of Tax Amts"/>
      <sheetName val="WS I RESERVED"/>
      <sheetName val="WS J PROJECTED RTEP RR"/>
      <sheetName val="WS K TRUE-UP RTEP RR"/>
      <sheetName val="WS L RESERVED"/>
      <sheetName val="WS M - Cost of Capital"/>
      <sheetName val="WS N - Sale of Plant Held"/>
      <sheetName val="Worksheet O"/>
      <sheetName val="WS P Dep. Rates"/>
      <sheetName val="WS Q Cap Structure"/>
      <sheetName val="WS R Interest"/>
      <sheetName val="WS R Interest(2)"/>
    </sheetNames>
    <sheetDataSet>
      <sheetData sheetId="0">
        <row r="82">
          <cell r="J82">
            <v>0.98172841501739661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RC Revisions @ 12-15-09"/>
      <sheetName val="TCOS"/>
      <sheetName val="WS A 13 Mo Rate Base"/>
      <sheetName val="WS M 13 Mo Cost of Capital"/>
      <sheetName val="WS A  - RB Support "/>
      <sheetName val="WS B ADIT &amp; ITC"/>
      <sheetName val="WS C  - Working Capital"/>
      <sheetName val="WS D IPP Credits"/>
      <sheetName val="WS E Rev Credits"/>
      <sheetName val="WS F Misc Exp"/>
      <sheetName val="WS G  State Tax Rate"/>
      <sheetName val="WS H-p1 Other Taxes"/>
      <sheetName val="WS H-p2 Detail of Tax Amts"/>
      <sheetName val="WS I RESERVED"/>
      <sheetName val="WS J PROJECTED RTEP RR"/>
      <sheetName val="WS K TRUE-UP RTEP RR"/>
      <sheetName val="WS L RESERVED"/>
      <sheetName val="WS M - Avg Cap Structure"/>
      <sheetName val="WS N - Sale of Plant Held"/>
      <sheetName val="Worksheet O"/>
      <sheetName val="WS P Dep. Rates"/>
      <sheetName val="WS Q Cap Structure"/>
      <sheetName val="WS R Interest"/>
    </sheetNames>
    <sheetDataSet>
      <sheetData sheetId="0" refreshError="1"/>
      <sheetData sheetId="1">
        <row r="102">
          <cell r="J102">
            <v>0.99999176542448442</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RC Revisions @ 12-15-09"/>
      <sheetName val="TCOS"/>
      <sheetName val="WS A  - RB Support "/>
      <sheetName val="WS B ADIT &amp; ITC"/>
      <sheetName val="WS C  - Working Capital"/>
      <sheetName val="WS D IPP Credits"/>
      <sheetName val="WS E Rev Credits"/>
      <sheetName val="WS F Misc Exp"/>
      <sheetName val="WS G  State Tax Rate"/>
      <sheetName val="WS H-p1 Other Taxes"/>
      <sheetName val="WS H-p2 Detail of Tax Amts"/>
      <sheetName val="WS I RESERVED"/>
      <sheetName val="WS J PROJECTED RTEP RR"/>
      <sheetName val="WS K TRUE-UP RTEP RR"/>
      <sheetName val="WS L RESERVED"/>
      <sheetName val="WS M - Avg Cap Structure"/>
      <sheetName val="WS N - Sale of Plant Held"/>
      <sheetName val="Worksheet O"/>
      <sheetName val="WS P Dep. Rates"/>
      <sheetName val="WS Q Cap Structure"/>
      <sheetName val="WS R Interest"/>
    </sheetNames>
    <sheetDataSet>
      <sheetData sheetId="0"/>
      <sheetData sheetId="1">
        <row r="1">
          <cell r="O1" t="str">
            <v xml:space="preserve"> </v>
          </cell>
        </row>
        <row r="102">
          <cell r="J102">
            <v>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OS"/>
      <sheetName val="WS A  - RB Support "/>
      <sheetName val="WS B ADIT &amp; ITC"/>
      <sheetName val="WS C  - Working Capital"/>
      <sheetName val="WS D IPP Credits"/>
      <sheetName val="WS E Rev Credits"/>
      <sheetName val="WS F Misc Exp"/>
      <sheetName val="WS G  State Tax Rate"/>
      <sheetName val="WS H Other Taxes"/>
      <sheetName val="WS H-1-Detail of Tax Amts"/>
      <sheetName val="WS I Reserved"/>
      <sheetName val="WS J PROJECTED RTEP RR"/>
      <sheetName val="WS K TRUE-UP RTEP RR"/>
      <sheetName val="WS L Reserved"/>
      <sheetName val="WS M - Avg Cap Structure"/>
      <sheetName val="WS N - Sale of Plant Held"/>
      <sheetName val="WS O"/>
      <sheetName val="APC - WS P Dep. Rates"/>
      <sheetName val="IMC - WS P Dep. Rates"/>
      <sheetName val="KGP - WS P Dep. Rates"/>
      <sheetName val="KPC - WS P Dep. Rates"/>
      <sheetName val="OPC - WS P Dep. Rates"/>
      <sheetName val="WPC-WS P Dep. Rates"/>
      <sheetName val="WS Q Interest"/>
      <sheetName val="#REF"/>
    </sheetNames>
    <sheetDataSet>
      <sheetData sheetId="0">
        <row r="105">
          <cell r="J105" t="e">
            <v>#DIV/0!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8"/>
  <sheetViews>
    <sheetView tabSelected="1" zoomScale="75" zoomScaleNormal="75" zoomScaleSheetLayoutView="100" workbookViewId="0">
      <selection activeCell="L1" sqref="L1:M1048576"/>
    </sheetView>
  </sheetViews>
  <sheetFormatPr defaultRowHeight="15.75"/>
  <cols>
    <col min="1" max="1" width="4.21875" style="84" customWidth="1"/>
    <col min="2" max="2" width="28.5546875" style="84" customWidth="1"/>
    <col min="3" max="3" width="33.6640625" style="84" customWidth="1"/>
    <col min="4" max="4" width="11.5546875" style="84" customWidth="1"/>
    <col min="5" max="5" width="4.77734375" style="84" customWidth="1"/>
    <col min="6" max="6" width="4.6640625" style="84" customWidth="1"/>
    <col min="7" max="7" width="10.21875" style="84" customWidth="1"/>
    <col min="8" max="8" width="3.77734375" style="84" customWidth="1"/>
    <col min="9" max="9" width="12.44140625" style="84" customWidth="1"/>
    <col min="10" max="10" width="1.44140625" style="84" customWidth="1"/>
    <col min="11" max="11" width="8.77734375" style="103" customWidth="1"/>
    <col min="12" max="12" width="11.21875" style="84" bestFit="1" customWidth="1"/>
    <col min="13" max="13" width="14.77734375" style="84" bestFit="1" customWidth="1"/>
    <col min="14" max="15" width="8.88671875" style="84"/>
    <col min="16" max="16" width="10.33203125" style="84" customWidth="1"/>
    <col min="17" max="17" width="8.88671875" style="84"/>
    <col min="18" max="18" width="10.21875" style="84" customWidth="1"/>
    <col min="19" max="19" width="8.88671875" style="84"/>
    <col min="20" max="20" width="12.109375" style="84" bestFit="1" customWidth="1"/>
    <col min="21" max="16384" width="8.88671875" style="84"/>
  </cols>
  <sheetData>
    <row r="1" spans="1:15">
      <c r="B1" s="2"/>
      <c r="C1" s="2"/>
      <c r="D1" s="3"/>
      <c r="E1" s="2"/>
      <c r="F1" s="2"/>
      <c r="G1" s="2"/>
      <c r="H1" s="4"/>
      <c r="I1" s="7"/>
      <c r="J1" s="7"/>
      <c r="K1" s="6" t="s">
        <v>327</v>
      </c>
      <c r="M1" s="164"/>
    </row>
    <row r="2" spans="1:15">
      <c r="B2" s="2"/>
      <c r="C2" s="2"/>
      <c r="D2" s="3"/>
      <c r="E2" s="2"/>
      <c r="F2" s="2"/>
      <c r="G2" s="2"/>
      <c r="H2" s="4"/>
      <c r="I2" s="4"/>
      <c r="J2" s="4"/>
      <c r="K2" s="6" t="s">
        <v>199</v>
      </c>
    </row>
    <row r="3" spans="1:15">
      <c r="B3" s="2"/>
      <c r="C3" s="2"/>
      <c r="D3" s="3"/>
      <c r="E3" s="2"/>
      <c r="F3" s="2"/>
      <c r="G3" s="2"/>
      <c r="H3" s="4"/>
      <c r="I3" s="4"/>
      <c r="J3" s="4"/>
      <c r="K3" s="13"/>
    </row>
    <row r="4" spans="1:15">
      <c r="B4" s="2" t="s">
        <v>0</v>
      </c>
      <c r="C4" s="2"/>
      <c r="D4" s="3" t="s">
        <v>280</v>
      </c>
      <c r="E4" s="2"/>
      <c r="F4" s="2"/>
      <c r="G4" s="2"/>
      <c r="H4" s="42"/>
      <c r="I4" s="85"/>
      <c r="J4" s="42"/>
      <c r="K4" s="40" t="s">
        <v>365</v>
      </c>
    </row>
    <row r="5" spans="1:15">
      <c r="B5" s="2"/>
      <c r="C5" s="86" t="s">
        <v>2</v>
      </c>
      <c r="D5" s="86" t="s">
        <v>281</v>
      </c>
      <c r="E5" s="86"/>
      <c r="F5" s="86"/>
      <c r="G5" s="86"/>
      <c r="H5" s="4"/>
      <c r="I5" s="4"/>
      <c r="J5" s="4"/>
      <c r="K5" s="13"/>
    </row>
    <row r="6" spans="1:15">
      <c r="B6" s="4"/>
      <c r="C6" s="4"/>
      <c r="D6" s="4"/>
      <c r="E6" s="4"/>
      <c r="F6" s="4"/>
      <c r="G6" s="4"/>
      <c r="H6" s="4"/>
      <c r="I6" s="4"/>
      <c r="J6" s="4"/>
      <c r="K6" s="13"/>
      <c r="M6" s="87"/>
      <c r="N6" s="87"/>
      <c r="O6" s="87"/>
    </row>
    <row r="7" spans="1:15">
      <c r="A7" s="5"/>
      <c r="B7" s="4"/>
      <c r="C7" s="4"/>
      <c r="D7" s="371" t="s">
        <v>366</v>
      </c>
      <c r="E7" s="4"/>
      <c r="F7" s="4"/>
      <c r="G7" s="4"/>
      <c r="H7" s="4"/>
      <c r="I7" s="4"/>
      <c r="J7" s="4"/>
      <c r="K7" s="13"/>
      <c r="M7" s="87"/>
      <c r="N7" s="87"/>
      <c r="O7" s="87"/>
    </row>
    <row r="8" spans="1:15">
      <c r="A8" s="5"/>
      <c r="B8" s="4"/>
      <c r="C8" s="4"/>
      <c r="D8" s="88"/>
      <c r="E8" s="4"/>
      <c r="F8" s="4"/>
      <c r="G8" s="4"/>
      <c r="H8" s="4"/>
      <c r="I8" s="4"/>
      <c r="J8" s="4"/>
      <c r="K8" s="13"/>
      <c r="M8" s="87"/>
      <c r="N8" s="87"/>
      <c r="O8" s="87"/>
    </row>
    <row r="9" spans="1:15">
      <c r="A9" s="5" t="s">
        <v>4</v>
      </c>
      <c r="B9" s="4"/>
      <c r="C9" s="4"/>
      <c r="D9" s="88"/>
      <c r="E9" s="4"/>
      <c r="F9" s="4"/>
      <c r="G9" s="4"/>
      <c r="H9" s="4"/>
      <c r="I9" s="5" t="s">
        <v>5</v>
      </c>
      <c r="J9" s="4"/>
      <c r="K9" s="13"/>
      <c r="M9" s="87"/>
      <c r="N9" s="87"/>
      <c r="O9" s="87"/>
    </row>
    <row r="10" spans="1:15" ht="16.5" thickBot="1">
      <c r="A10" s="10" t="s">
        <v>6</v>
      </c>
      <c r="B10" s="4"/>
      <c r="C10" s="4"/>
      <c r="D10" s="4"/>
      <c r="E10" s="4"/>
      <c r="F10" s="4"/>
      <c r="G10" s="4"/>
      <c r="H10" s="4"/>
      <c r="I10" s="10" t="s">
        <v>7</v>
      </c>
      <c r="J10" s="4"/>
      <c r="K10" s="13"/>
    </row>
    <row r="11" spans="1:15">
      <c r="A11" s="5">
        <v>1</v>
      </c>
      <c r="B11" s="4" t="s">
        <v>289</v>
      </c>
      <c r="C11" s="4"/>
      <c r="D11" s="89"/>
      <c r="E11" s="4"/>
      <c r="F11" s="4"/>
      <c r="G11" s="4"/>
      <c r="H11" s="4"/>
      <c r="I11" s="54">
        <f>+I202</f>
        <v>2975077.3157493551</v>
      </c>
      <c r="J11" s="4"/>
      <c r="K11" s="13"/>
    </row>
    <row r="12" spans="1:15">
      <c r="A12" s="5"/>
      <c r="B12" s="4"/>
      <c r="C12" s="4"/>
      <c r="D12" s="4"/>
      <c r="E12" s="4"/>
      <c r="F12" s="4"/>
      <c r="G12" s="4"/>
      <c r="H12" s="4"/>
      <c r="I12" s="89"/>
      <c r="J12" s="4"/>
      <c r="K12" s="13"/>
    </row>
    <row r="13" spans="1:15" ht="16.5" thickBot="1">
      <c r="A13" s="5" t="s">
        <v>2</v>
      </c>
      <c r="B13" s="2" t="s">
        <v>8</v>
      </c>
      <c r="C13" s="90" t="s">
        <v>196</v>
      </c>
      <c r="D13" s="10" t="s">
        <v>9</v>
      </c>
      <c r="E13" s="86"/>
      <c r="F13" s="11" t="s">
        <v>10</v>
      </c>
      <c r="G13" s="11"/>
      <c r="H13" s="4"/>
      <c r="I13" s="89"/>
      <c r="J13" s="4"/>
      <c r="K13" s="13"/>
    </row>
    <row r="14" spans="1:15">
      <c r="A14" s="5">
        <v>2</v>
      </c>
      <c r="B14" s="2" t="s">
        <v>12</v>
      </c>
      <c r="C14" s="86" t="s">
        <v>165</v>
      </c>
      <c r="D14" s="30">
        <f>I268</f>
        <v>0</v>
      </c>
      <c r="E14" s="86"/>
      <c r="F14" s="86" t="s">
        <v>11</v>
      </c>
      <c r="G14" s="55">
        <f>I219</f>
        <v>1.4906360487130855E-2</v>
      </c>
      <c r="H14" s="86"/>
      <c r="I14" s="30">
        <f>+G14*D14</f>
        <v>0</v>
      </c>
      <c r="J14" s="4"/>
      <c r="K14" s="13"/>
    </row>
    <row r="15" spans="1:15">
      <c r="A15" s="5">
        <v>3</v>
      </c>
      <c r="B15" s="2" t="s">
        <v>221</v>
      </c>
      <c r="C15" s="86" t="s">
        <v>166</v>
      </c>
      <c r="D15" s="30">
        <f>I275</f>
        <v>0</v>
      </c>
      <c r="E15" s="86"/>
      <c r="F15" s="30" t="str">
        <f t="shared" ref="F15:G17" si="0">+F14</f>
        <v>TP</v>
      </c>
      <c r="G15" s="55">
        <f t="shared" si="0"/>
        <v>1.4906360487130855E-2</v>
      </c>
      <c r="H15" s="86"/>
      <c r="I15" s="30">
        <f>+G15*D15</f>
        <v>0</v>
      </c>
      <c r="J15" s="4"/>
      <c r="K15" s="13"/>
    </row>
    <row r="16" spans="1:15">
      <c r="A16" s="5">
        <v>4</v>
      </c>
      <c r="B16" s="92" t="s">
        <v>155</v>
      </c>
      <c r="C16" s="86"/>
      <c r="D16" s="93">
        <v>0</v>
      </c>
      <c r="E16" s="86"/>
      <c r="F16" s="30" t="str">
        <f t="shared" si="0"/>
        <v>TP</v>
      </c>
      <c r="G16" s="55">
        <f t="shared" si="0"/>
        <v>1.4906360487130855E-2</v>
      </c>
      <c r="H16" s="86"/>
      <c r="I16" s="30">
        <f>+G16*D16</f>
        <v>0</v>
      </c>
      <c r="J16" s="4"/>
      <c r="K16" s="13"/>
    </row>
    <row r="17" spans="1:11" ht="16.5" thickBot="1">
      <c r="A17" s="5">
        <v>5</v>
      </c>
      <c r="B17" s="92" t="s">
        <v>156</v>
      </c>
      <c r="C17" s="86"/>
      <c r="D17" s="93">
        <v>0</v>
      </c>
      <c r="E17" s="86"/>
      <c r="F17" s="30" t="str">
        <f t="shared" si="0"/>
        <v>TP</v>
      </c>
      <c r="G17" s="55">
        <f t="shared" si="0"/>
        <v>1.4906360487130855E-2</v>
      </c>
      <c r="H17" s="86"/>
      <c r="I17" s="56">
        <f>+G17*D17</f>
        <v>0</v>
      </c>
      <c r="J17" s="4"/>
      <c r="K17" s="13"/>
    </row>
    <row r="18" spans="1:11">
      <c r="A18" s="5">
        <v>6</v>
      </c>
      <c r="B18" s="2" t="s">
        <v>145</v>
      </c>
      <c r="C18" s="4"/>
      <c r="D18" s="95" t="s">
        <v>2</v>
      </c>
      <c r="E18" s="86"/>
      <c r="F18" s="86"/>
      <c r="G18" s="91"/>
      <c r="H18" s="86"/>
      <c r="I18" s="30">
        <f>SUM(I14:I17)</f>
        <v>0</v>
      </c>
      <c r="J18" s="4"/>
      <c r="K18" s="13"/>
    </row>
    <row r="19" spans="1:11">
      <c r="A19" s="5"/>
      <c r="B19" s="2"/>
      <c r="C19" s="4"/>
      <c r="I19" s="86"/>
      <c r="J19" s="4"/>
      <c r="K19" s="13"/>
    </row>
    <row r="20" spans="1:11">
      <c r="A20" s="5" t="s">
        <v>328</v>
      </c>
      <c r="B20" s="2" t="s">
        <v>329</v>
      </c>
      <c r="I20" s="96">
        <v>0</v>
      </c>
      <c r="J20" s="4"/>
      <c r="K20" s="13"/>
    </row>
    <row r="21" spans="1:11">
      <c r="A21" s="5" t="s">
        <v>330</v>
      </c>
      <c r="B21" s="2" t="s">
        <v>331</v>
      </c>
      <c r="I21" s="96">
        <v>0</v>
      </c>
      <c r="J21" s="4"/>
      <c r="K21" s="13"/>
    </row>
    <row r="22" spans="1:11" ht="16.5" thickBot="1">
      <c r="A22" s="5" t="s">
        <v>332</v>
      </c>
      <c r="B22" s="2" t="s">
        <v>333</v>
      </c>
      <c r="I22" s="57">
        <f>I20+I21</f>
        <v>0</v>
      </c>
      <c r="J22" s="4"/>
      <c r="K22" s="13"/>
    </row>
    <row r="23" spans="1:11">
      <c r="A23" s="5"/>
      <c r="C23" s="2"/>
      <c r="I23" s="86"/>
      <c r="J23" s="4"/>
      <c r="K23" s="13"/>
    </row>
    <row r="24" spans="1:11" ht="16.5" thickBot="1">
      <c r="A24" s="5">
        <v>7</v>
      </c>
      <c r="B24" s="2" t="s">
        <v>13</v>
      </c>
      <c r="C24" s="4" t="s">
        <v>340</v>
      </c>
      <c r="D24" s="95" t="s">
        <v>2</v>
      </c>
      <c r="E24" s="86"/>
      <c r="F24" s="86"/>
      <c r="G24" s="86"/>
      <c r="H24" s="86"/>
      <c r="I24" s="58">
        <f>+I11-I18+I22</f>
        <v>2975077.3157493551</v>
      </c>
      <c r="J24" s="4"/>
      <c r="K24" s="13"/>
    </row>
    <row r="25" spans="1:11" ht="16.5" thickTop="1">
      <c r="A25" s="5"/>
      <c r="C25" s="4"/>
      <c r="D25" s="95"/>
      <c r="E25" s="86"/>
      <c r="F25" s="86"/>
      <c r="G25" s="86"/>
      <c r="H25" s="86"/>
      <c r="J25" s="4"/>
      <c r="K25" s="13"/>
    </row>
    <row r="26" spans="1:11">
      <c r="A26" s="5"/>
      <c r="B26" s="2" t="s">
        <v>14</v>
      </c>
      <c r="C26" s="4"/>
      <c r="D26" s="89"/>
      <c r="E26" s="4"/>
      <c r="F26" s="4"/>
      <c r="G26" s="4"/>
      <c r="H26" s="4"/>
      <c r="I26" s="89"/>
      <c r="J26" s="4"/>
      <c r="K26" s="13"/>
    </row>
    <row r="27" spans="1:11">
      <c r="A27" s="5">
        <v>8</v>
      </c>
      <c r="B27" s="2" t="s">
        <v>15</v>
      </c>
      <c r="D27" s="89"/>
      <c r="E27" s="4"/>
      <c r="F27" s="4"/>
      <c r="G27" s="13" t="s">
        <v>16</v>
      </c>
      <c r="H27" s="4"/>
      <c r="I27" s="97">
        <v>0</v>
      </c>
      <c r="J27" s="4"/>
      <c r="K27" s="13"/>
    </row>
    <row r="28" spans="1:11">
      <c r="A28" s="5">
        <v>9</v>
      </c>
      <c r="B28" s="2" t="s">
        <v>167</v>
      </c>
      <c r="C28" s="86"/>
      <c r="D28" s="86"/>
      <c r="E28" s="86"/>
      <c r="F28" s="86"/>
      <c r="G28" s="90" t="s">
        <v>17</v>
      </c>
      <c r="H28" s="86"/>
      <c r="I28" s="97">
        <v>0</v>
      </c>
      <c r="J28" s="4"/>
      <c r="K28" s="13"/>
    </row>
    <row r="29" spans="1:11">
      <c r="A29" s="5">
        <v>10</v>
      </c>
      <c r="B29" s="92" t="s">
        <v>168</v>
      </c>
      <c r="C29" s="4"/>
      <c r="D29" s="4"/>
      <c r="E29" s="4"/>
      <c r="G29" s="13" t="s">
        <v>18</v>
      </c>
      <c r="H29" s="4"/>
      <c r="I29" s="97">
        <v>0</v>
      </c>
      <c r="J29" s="4"/>
      <c r="K29" s="13"/>
    </row>
    <row r="30" spans="1:11">
      <c r="A30" s="5">
        <v>11</v>
      </c>
      <c r="B30" s="2" t="s">
        <v>157</v>
      </c>
      <c r="C30" s="4"/>
      <c r="D30" s="4"/>
      <c r="E30" s="4"/>
      <c r="G30" s="13" t="s">
        <v>19</v>
      </c>
      <c r="H30" s="4"/>
      <c r="I30" s="98">
        <v>0</v>
      </c>
      <c r="J30" s="4"/>
      <c r="K30" s="13"/>
    </row>
    <row r="31" spans="1:11">
      <c r="A31" s="5">
        <v>12</v>
      </c>
      <c r="B31" s="92" t="s">
        <v>144</v>
      </c>
      <c r="C31" s="4"/>
      <c r="D31" s="4"/>
      <c r="E31" s="4"/>
      <c r="F31" s="4"/>
      <c r="G31" s="4"/>
      <c r="H31" s="4"/>
      <c r="I31" s="98">
        <v>0</v>
      </c>
      <c r="J31" s="4"/>
      <c r="K31" s="13"/>
    </row>
    <row r="32" spans="1:11">
      <c r="A32" s="5">
        <v>13</v>
      </c>
      <c r="B32" s="92" t="s">
        <v>253</v>
      </c>
      <c r="C32" s="4"/>
      <c r="D32" s="4"/>
      <c r="E32" s="4"/>
      <c r="F32" s="4"/>
      <c r="G32" s="13"/>
      <c r="H32" s="4"/>
      <c r="I32" s="98">
        <v>0</v>
      </c>
      <c r="J32" s="4"/>
      <c r="K32" s="13"/>
    </row>
    <row r="33" spans="1:11" ht="16.5" thickBot="1">
      <c r="A33" s="5">
        <v>14</v>
      </c>
      <c r="B33" s="92" t="s">
        <v>183</v>
      </c>
      <c r="C33" s="4"/>
      <c r="D33" s="4"/>
      <c r="E33" s="4"/>
      <c r="F33" s="4"/>
      <c r="G33" s="4"/>
      <c r="H33" s="4"/>
      <c r="I33" s="99">
        <v>0</v>
      </c>
      <c r="J33" s="4"/>
      <c r="K33" s="13"/>
    </row>
    <row r="34" spans="1:11">
      <c r="A34" s="5">
        <v>15</v>
      </c>
      <c r="B34" s="2" t="s">
        <v>158</v>
      </c>
      <c r="C34" s="4"/>
      <c r="D34" s="4"/>
      <c r="E34" s="4"/>
      <c r="F34" s="4"/>
      <c r="G34" s="4"/>
      <c r="H34" s="4"/>
      <c r="I34" s="59">
        <f>SUM(I27:I33)</f>
        <v>0</v>
      </c>
      <c r="J34" s="4"/>
      <c r="K34" s="13"/>
    </row>
    <row r="35" spans="1:11">
      <c r="A35" s="5"/>
      <c r="B35" s="2"/>
      <c r="C35" s="4"/>
      <c r="D35" s="4"/>
      <c r="E35" s="4"/>
      <c r="F35" s="4"/>
      <c r="G35" s="4"/>
      <c r="H35" s="4"/>
      <c r="I35" s="89"/>
      <c r="J35" s="4"/>
      <c r="K35" s="13"/>
    </row>
    <row r="36" spans="1:11">
      <c r="A36" s="5">
        <v>16</v>
      </c>
      <c r="B36" s="2" t="s">
        <v>20</v>
      </c>
      <c r="C36" s="4" t="s">
        <v>159</v>
      </c>
      <c r="D36" s="60">
        <f>IF(I34&gt;0,I24/I34,0)</f>
        <v>0</v>
      </c>
      <c r="E36" s="4"/>
      <c r="F36" s="4"/>
      <c r="G36" s="4"/>
      <c r="H36" s="4"/>
      <c r="J36" s="4"/>
      <c r="K36" s="13"/>
    </row>
    <row r="37" spans="1:11">
      <c r="A37" s="5">
        <v>17</v>
      </c>
      <c r="B37" s="2" t="s">
        <v>146</v>
      </c>
      <c r="C37" s="4" t="s">
        <v>160</v>
      </c>
      <c r="D37" s="60">
        <f>+D36/12</f>
        <v>0</v>
      </c>
      <c r="E37" s="4"/>
      <c r="F37" s="4"/>
      <c r="G37" s="4"/>
      <c r="H37" s="4"/>
      <c r="J37" s="4"/>
      <c r="K37" s="13"/>
    </row>
    <row r="38" spans="1:11">
      <c r="A38" s="5"/>
      <c r="B38" s="2"/>
      <c r="C38" s="4"/>
      <c r="D38" s="28"/>
      <c r="E38" s="4"/>
      <c r="F38" s="4"/>
      <c r="G38" s="4"/>
      <c r="H38" s="4"/>
      <c r="J38" s="4"/>
      <c r="K38" s="13"/>
    </row>
    <row r="39" spans="1:11">
      <c r="A39" s="5"/>
      <c r="B39" s="2"/>
      <c r="C39" s="4"/>
      <c r="D39" s="100" t="s">
        <v>21</v>
      </c>
      <c r="E39" s="4"/>
      <c r="F39" s="4"/>
      <c r="G39" s="4"/>
      <c r="H39" s="4"/>
      <c r="I39" s="101" t="s">
        <v>22</v>
      </c>
      <c r="J39" s="4"/>
      <c r="K39" s="13"/>
    </row>
    <row r="40" spans="1:11">
      <c r="A40" s="5">
        <v>18</v>
      </c>
      <c r="B40" s="2" t="s">
        <v>23</v>
      </c>
      <c r="C40" s="3" t="s">
        <v>161</v>
      </c>
      <c r="D40" s="60">
        <f>+D36/52</f>
        <v>0</v>
      </c>
      <c r="E40" s="4"/>
      <c r="F40" s="4"/>
      <c r="G40" s="4"/>
      <c r="H40" s="4"/>
      <c r="I40" s="61">
        <f>+D36/52</f>
        <v>0</v>
      </c>
      <c r="J40" s="4"/>
      <c r="K40" s="13"/>
    </row>
    <row r="41" spans="1:11">
      <c r="A41" s="5">
        <v>19</v>
      </c>
      <c r="B41" s="2" t="s">
        <v>24</v>
      </c>
      <c r="C41" s="102" t="s">
        <v>290</v>
      </c>
      <c r="D41" s="60">
        <f>+D36/260</f>
        <v>0</v>
      </c>
      <c r="E41" s="4" t="s">
        <v>25</v>
      </c>
      <c r="G41" s="4"/>
      <c r="H41" s="4"/>
      <c r="I41" s="61">
        <f>+D36/365</f>
        <v>0</v>
      </c>
      <c r="J41" s="4"/>
      <c r="K41" s="13"/>
    </row>
    <row r="42" spans="1:11">
      <c r="A42" s="5">
        <v>20</v>
      </c>
      <c r="B42" s="2" t="s">
        <v>26</v>
      </c>
      <c r="C42" s="102" t="s">
        <v>291</v>
      </c>
      <c r="D42" s="60">
        <f>+D36/4160*1000</f>
        <v>0</v>
      </c>
      <c r="E42" s="4" t="s">
        <v>27</v>
      </c>
      <c r="G42" s="4"/>
      <c r="H42" s="4"/>
      <c r="I42" s="62">
        <f>+D36/8760*1000</f>
        <v>0</v>
      </c>
      <c r="J42" s="4"/>
      <c r="K42" s="13" t="s">
        <v>2</v>
      </c>
    </row>
    <row r="43" spans="1:11">
      <c r="A43" s="5"/>
      <c r="B43" s="2"/>
      <c r="C43" s="4" t="s">
        <v>28</v>
      </c>
      <c r="D43" s="4"/>
      <c r="E43" s="4" t="s">
        <v>29</v>
      </c>
      <c r="G43" s="4"/>
      <c r="H43" s="4"/>
      <c r="J43" s="4"/>
      <c r="K43" s="13" t="s">
        <v>2</v>
      </c>
    </row>
    <row r="44" spans="1:11">
      <c r="A44" s="5"/>
      <c r="B44" s="2"/>
      <c r="C44" s="4"/>
      <c r="D44" s="4"/>
      <c r="E44" s="4"/>
      <c r="G44" s="4"/>
      <c r="H44" s="4"/>
      <c r="J44" s="4"/>
      <c r="K44" s="13" t="s">
        <v>2</v>
      </c>
    </row>
    <row r="45" spans="1:11">
      <c r="A45" s="5">
        <v>21</v>
      </c>
      <c r="B45" s="2" t="s">
        <v>246</v>
      </c>
      <c r="C45" s="4" t="s">
        <v>244</v>
      </c>
      <c r="D45" s="14">
        <v>0</v>
      </c>
      <c r="E45" s="15" t="s">
        <v>30</v>
      </c>
      <c r="F45" s="15"/>
      <c r="G45" s="15"/>
      <c r="H45" s="15"/>
      <c r="I45" s="63">
        <f>D45</f>
        <v>0</v>
      </c>
      <c r="J45" s="15" t="s">
        <v>30</v>
      </c>
      <c r="K45" s="13"/>
    </row>
    <row r="46" spans="1:11">
      <c r="A46" s="5">
        <v>22</v>
      </c>
      <c r="B46" s="2"/>
      <c r="C46" s="4"/>
      <c r="D46" s="14">
        <v>0</v>
      </c>
      <c r="E46" s="15" t="s">
        <v>31</v>
      </c>
      <c r="F46" s="15"/>
      <c r="G46" s="15"/>
      <c r="H46" s="15"/>
      <c r="I46" s="63">
        <f>D46</f>
        <v>0</v>
      </c>
      <c r="J46" s="15" t="s">
        <v>31</v>
      </c>
      <c r="K46" s="13"/>
    </row>
    <row r="47" spans="1:11" s="103" customFormat="1">
      <c r="A47" s="36"/>
      <c r="B47" s="20"/>
      <c r="C47" s="13"/>
      <c r="D47" s="37"/>
      <c r="E47" s="37"/>
      <c r="F47" s="37"/>
      <c r="G47" s="37"/>
      <c r="H47" s="37"/>
      <c r="I47" s="37"/>
      <c r="J47" s="37"/>
      <c r="K47" s="13"/>
    </row>
    <row r="48" spans="1:11" s="103" customFormat="1">
      <c r="A48" s="36"/>
      <c r="B48" s="20"/>
      <c r="C48" s="13"/>
      <c r="D48" s="37"/>
      <c r="E48" s="37"/>
      <c r="F48" s="37"/>
      <c r="G48" s="37"/>
      <c r="H48" s="37"/>
      <c r="I48" s="37"/>
      <c r="J48" s="37"/>
      <c r="K48" s="13"/>
    </row>
    <row r="49" spans="1:11" s="103" customFormat="1">
      <c r="A49" s="36"/>
      <c r="B49" s="20"/>
      <c r="C49" s="13"/>
      <c r="D49" s="37"/>
      <c r="E49" s="37"/>
      <c r="F49" s="37"/>
      <c r="G49" s="37"/>
      <c r="H49" s="37"/>
      <c r="I49" s="37"/>
      <c r="J49" s="37"/>
      <c r="K49" s="13"/>
    </row>
    <row r="50" spans="1:11" s="103" customFormat="1">
      <c r="A50" s="36"/>
      <c r="B50" s="20"/>
      <c r="C50" s="13"/>
      <c r="D50" s="37"/>
      <c r="E50" s="37"/>
      <c r="F50" s="37"/>
      <c r="G50" s="37"/>
      <c r="H50" s="37"/>
      <c r="I50" s="37"/>
      <c r="J50" s="37"/>
      <c r="K50" s="13"/>
    </row>
    <row r="51" spans="1:11" s="103" customFormat="1">
      <c r="A51" s="36"/>
      <c r="B51" s="20"/>
      <c r="C51" s="13"/>
      <c r="D51" s="37"/>
      <c r="E51" s="37"/>
      <c r="F51" s="37"/>
      <c r="G51" s="37"/>
      <c r="H51" s="37"/>
      <c r="I51" s="37"/>
      <c r="J51" s="37"/>
      <c r="K51" s="13"/>
    </row>
    <row r="52" spans="1:11" s="103" customFormat="1">
      <c r="A52" s="36"/>
      <c r="B52" s="20"/>
      <c r="C52" s="13"/>
      <c r="D52" s="37"/>
      <c r="E52" s="37"/>
      <c r="F52" s="37"/>
      <c r="G52" s="37"/>
      <c r="H52" s="37"/>
      <c r="I52" s="37"/>
      <c r="J52" s="37"/>
      <c r="K52" s="13"/>
    </row>
    <row r="53" spans="1:11" s="103" customFormat="1">
      <c r="A53" s="36"/>
      <c r="B53" s="20"/>
      <c r="C53" s="13"/>
      <c r="D53" s="37"/>
      <c r="E53" s="37"/>
      <c r="F53" s="37"/>
      <c r="G53" s="37"/>
      <c r="H53" s="37"/>
      <c r="I53" s="37"/>
      <c r="J53" s="37"/>
      <c r="K53" s="13"/>
    </row>
    <row r="54" spans="1:11" s="103" customFormat="1">
      <c r="A54" s="36"/>
      <c r="B54" s="20"/>
      <c r="C54" s="13"/>
      <c r="D54" s="37"/>
      <c r="E54" s="37"/>
      <c r="F54" s="37"/>
      <c r="G54" s="37"/>
      <c r="H54" s="37"/>
      <c r="I54" s="37"/>
      <c r="J54" s="37"/>
      <c r="K54" s="13"/>
    </row>
    <row r="55" spans="1:11" s="103" customFormat="1">
      <c r="A55" s="36"/>
      <c r="B55" s="20"/>
      <c r="C55" s="13"/>
      <c r="D55" s="37"/>
      <c r="E55" s="37"/>
      <c r="F55" s="37"/>
      <c r="G55" s="37"/>
      <c r="H55" s="37"/>
      <c r="I55" s="37"/>
      <c r="J55" s="37"/>
      <c r="K55" s="13"/>
    </row>
    <row r="56" spans="1:11" s="103" customFormat="1">
      <c r="A56" s="36"/>
      <c r="B56" s="20"/>
      <c r="C56" s="13"/>
      <c r="D56" s="37"/>
      <c r="E56" s="37"/>
      <c r="F56" s="37"/>
      <c r="G56" s="37"/>
      <c r="H56" s="37"/>
      <c r="I56" s="37"/>
      <c r="J56" s="37"/>
      <c r="K56" s="13"/>
    </row>
    <row r="57" spans="1:11" s="103" customFormat="1">
      <c r="A57" s="36"/>
      <c r="B57" s="20"/>
      <c r="C57" s="13"/>
      <c r="D57" s="37"/>
      <c r="E57" s="37"/>
      <c r="F57" s="37"/>
      <c r="G57" s="37"/>
      <c r="H57" s="37"/>
      <c r="I57" s="37"/>
      <c r="J57" s="37"/>
      <c r="K57" s="13"/>
    </row>
    <row r="58" spans="1:11" s="103" customFormat="1">
      <c r="A58" s="36"/>
      <c r="B58" s="20"/>
      <c r="C58" s="13"/>
      <c r="D58" s="37"/>
      <c r="E58" s="37"/>
      <c r="F58" s="37"/>
      <c r="G58" s="37"/>
      <c r="H58" s="37"/>
      <c r="I58" s="37"/>
      <c r="J58" s="37"/>
      <c r="K58" s="13"/>
    </row>
    <row r="59" spans="1:11" s="103" customFormat="1">
      <c r="A59" s="36"/>
      <c r="B59" s="20"/>
      <c r="C59" s="13"/>
      <c r="D59" s="37"/>
      <c r="E59" s="37"/>
      <c r="F59" s="37"/>
      <c r="G59" s="37"/>
      <c r="H59" s="37"/>
      <c r="I59" s="37"/>
      <c r="J59" s="37"/>
      <c r="K59" s="13"/>
    </row>
    <row r="60" spans="1:11" s="103" customFormat="1">
      <c r="A60" s="36"/>
      <c r="B60" s="20"/>
      <c r="C60" s="13"/>
      <c r="D60" s="37"/>
      <c r="E60" s="37"/>
      <c r="F60" s="37"/>
      <c r="G60" s="37"/>
      <c r="H60" s="37"/>
      <c r="I60" s="37"/>
      <c r="J60" s="37"/>
      <c r="K60" s="13"/>
    </row>
    <row r="61" spans="1:11" s="103" customFormat="1">
      <c r="A61" s="36"/>
      <c r="B61" s="20"/>
      <c r="C61" s="13"/>
      <c r="D61" s="37"/>
      <c r="E61" s="37"/>
      <c r="F61" s="37"/>
      <c r="G61" s="37"/>
      <c r="H61" s="37"/>
      <c r="I61" s="37"/>
      <c r="J61" s="37"/>
      <c r="K61" s="13"/>
    </row>
    <row r="62" spans="1:11" s="103" customFormat="1">
      <c r="A62" s="36"/>
      <c r="B62" s="20"/>
      <c r="C62" s="13"/>
      <c r="D62" s="37"/>
      <c r="E62" s="37"/>
      <c r="F62" s="37"/>
      <c r="G62" s="37"/>
      <c r="H62" s="37"/>
      <c r="I62" s="37"/>
      <c r="J62" s="37"/>
      <c r="K62" s="13"/>
    </row>
    <row r="63" spans="1:11" s="103" customFormat="1">
      <c r="A63" s="36"/>
      <c r="B63" s="20"/>
      <c r="C63" s="13"/>
      <c r="D63" s="37"/>
      <c r="E63" s="37"/>
      <c r="F63" s="37"/>
      <c r="G63" s="37"/>
      <c r="H63" s="37"/>
      <c r="I63" s="37"/>
      <c r="J63" s="37"/>
      <c r="K63" s="13"/>
    </row>
    <row r="64" spans="1:11" s="103" customFormat="1">
      <c r="A64" s="36"/>
      <c r="B64" s="20"/>
      <c r="C64" s="13"/>
      <c r="D64" s="37"/>
      <c r="E64" s="37"/>
      <c r="F64" s="37"/>
      <c r="G64" s="37"/>
      <c r="H64" s="37"/>
      <c r="I64" s="37"/>
      <c r="J64" s="37"/>
      <c r="K64" s="13"/>
    </row>
    <row r="65" spans="1:11" s="103" customFormat="1">
      <c r="A65" s="36"/>
      <c r="B65" s="20"/>
      <c r="C65" s="13"/>
      <c r="D65" s="37"/>
      <c r="E65" s="37"/>
      <c r="F65" s="37"/>
      <c r="G65" s="37"/>
      <c r="H65" s="37"/>
      <c r="I65" s="37"/>
      <c r="J65" s="37"/>
      <c r="K65" s="13"/>
    </row>
    <row r="66" spans="1:11" s="103" customFormat="1">
      <c r="A66" s="36"/>
      <c r="B66" s="20"/>
      <c r="C66" s="13"/>
      <c r="D66" s="37"/>
      <c r="E66" s="37"/>
      <c r="F66" s="37"/>
      <c r="G66" s="37"/>
      <c r="H66" s="37"/>
      <c r="I66" s="37"/>
      <c r="J66" s="37"/>
      <c r="K66" s="13"/>
    </row>
    <row r="67" spans="1:11" s="103" customFormat="1">
      <c r="A67" s="36"/>
      <c r="B67" s="20"/>
      <c r="C67" s="13"/>
      <c r="D67" s="37"/>
      <c r="E67" s="37"/>
      <c r="F67" s="37"/>
      <c r="G67" s="37"/>
      <c r="H67" s="37"/>
      <c r="I67" s="37"/>
      <c r="J67" s="37"/>
      <c r="K67" s="13"/>
    </row>
    <row r="68" spans="1:11" s="103" customFormat="1">
      <c r="A68" s="36"/>
      <c r="B68" s="20"/>
      <c r="C68" s="13"/>
      <c r="D68" s="37"/>
      <c r="E68" s="37"/>
      <c r="F68" s="37"/>
      <c r="G68" s="37"/>
      <c r="H68" s="37"/>
      <c r="I68" s="37"/>
      <c r="J68" s="37"/>
      <c r="K68" s="13"/>
    </row>
    <row r="69" spans="1:11" s="103" customFormat="1">
      <c r="A69" s="36"/>
      <c r="B69" s="20"/>
      <c r="C69" s="13"/>
      <c r="D69" s="37"/>
      <c r="E69" s="37"/>
      <c r="F69" s="37"/>
      <c r="G69" s="37"/>
      <c r="H69" s="37"/>
      <c r="I69" s="37"/>
      <c r="J69" s="37"/>
      <c r="K69" s="6" t="s">
        <v>327</v>
      </c>
    </row>
    <row r="70" spans="1:11">
      <c r="B70" s="2"/>
      <c r="C70" s="2"/>
      <c r="D70" s="3"/>
      <c r="E70" s="2"/>
      <c r="F70" s="2"/>
      <c r="G70" s="2"/>
      <c r="H70" s="4"/>
      <c r="I70" s="4"/>
      <c r="J70" s="419" t="s">
        <v>200</v>
      </c>
      <c r="K70" s="419"/>
    </row>
    <row r="71" spans="1:11">
      <c r="B71" s="2"/>
      <c r="C71" s="2"/>
      <c r="D71" s="3"/>
      <c r="E71" s="2"/>
      <c r="F71" s="2"/>
      <c r="G71" s="2"/>
      <c r="H71" s="4"/>
      <c r="I71" s="4"/>
      <c r="J71" s="4"/>
      <c r="K71" s="6"/>
    </row>
    <row r="72" spans="1:11">
      <c r="B72" s="2" t="s">
        <v>0</v>
      </c>
      <c r="C72" s="2"/>
      <c r="D72" s="3" t="s">
        <v>280</v>
      </c>
      <c r="E72" s="2"/>
      <c r="F72" s="2"/>
      <c r="G72" s="2"/>
      <c r="H72" s="4"/>
      <c r="I72" s="4"/>
      <c r="J72" s="4"/>
      <c r="K72" s="83" t="str">
        <f>K4</f>
        <v>For the 12 months ended 12/31/18</v>
      </c>
    </row>
    <row r="73" spans="1:11">
      <c r="B73" s="2"/>
      <c r="C73" s="86" t="s">
        <v>2</v>
      </c>
      <c r="D73" s="86" t="s">
        <v>281</v>
      </c>
      <c r="E73" s="86"/>
      <c r="F73" s="86"/>
      <c r="G73" s="86"/>
      <c r="H73" s="4"/>
      <c r="I73" s="4"/>
      <c r="J73" s="4"/>
      <c r="K73" s="13"/>
    </row>
    <row r="74" spans="1:11">
      <c r="B74" s="2"/>
      <c r="C74" s="86"/>
      <c r="D74" s="86"/>
      <c r="E74" s="86"/>
      <c r="F74" s="86"/>
      <c r="G74" s="86"/>
      <c r="H74" s="4"/>
      <c r="I74" s="4"/>
      <c r="J74" s="4"/>
      <c r="K74" s="13"/>
    </row>
    <row r="75" spans="1:11">
      <c r="B75" s="2"/>
      <c r="C75" s="4"/>
      <c r="D75" s="370" t="str">
        <f>D7</f>
        <v>AEP INDIANA MICHIGAN TRANSMISSION COMPANY</v>
      </c>
      <c r="E75" s="86"/>
      <c r="F75" s="86"/>
      <c r="G75" s="86"/>
      <c r="H75" s="86"/>
      <c r="I75" s="86"/>
      <c r="J75" s="86"/>
      <c r="K75" s="90"/>
    </row>
    <row r="76" spans="1:11">
      <c r="B76" s="5" t="s">
        <v>32</v>
      </c>
      <c r="C76" s="5" t="s">
        <v>33</v>
      </c>
      <c r="D76" s="5" t="s">
        <v>34</v>
      </c>
      <c r="E76" s="86" t="s">
        <v>2</v>
      </c>
      <c r="F76" s="86"/>
      <c r="G76" s="104" t="s">
        <v>35</v>
      </c>
      <c r="H76" s="86"/>
      <c r="I76" s="105" t="s">
        <v>36</v>
      </c>
      <c r="J76" s="86"/>
      <c r="K76" s="36"/>
    </row>
    <row r="77" spans="1:11">
      <c r="B77" s="2"/>
      <c r="C77" s="106" t="s">
        <v>37</v>
      </c>
      <c r="D77" s="86"/>
      <c r="E77" s="86"/>
      <c r="F77" s="86"/>
      <c r="G77" s="5"/>
      <c r="H77" s="86"/>
      <c r="I77" s="16" t="s">
        <v>38</v>
      </c>
      <c r="J77" s="86"/>
      <c r="K77" s="36"/>
    </row>
    <row r="78" spans="1:11">
      <c r="A78" s="5" t="s">
        <v>4</v>
      </c>
      <c r="B78" s="2"/>
      <c r="C78" s="107" t="s">
        <v>39</v>
      </c>
      <c r="D78" s="16" t="s">
        <v>40</v>
      </c>
      <c r="E78" s="108"/>
      <c r="F78" s="16" t="s">
        <v>41</v>
      </c>
      <c r="H78" s="108"/>
      <c r="I78" s="5" t="s">
        <v>42</v>
      </c>
      <c r="J78" s="86"/>
      <c r="K78" s="36"/>
    </row>
    <row r="79" spans="1:11" ht="16.5" thickBot="1">
      <c r="A79" s="10" t="s">
        <v>6</v>
      </c>
      <c r="B79" s="109" t="s">
        <v>43</v>
      </c>
      <c r="C79" s="86"/>
      <c r="D79" s="86"/>
      <c r="E79" s="86"/>
      <c r="F79" s="86"/>
      <c r="G79" s="86"/>
      <c r="H79" s="86"/>
      <c r="I79" s="86"/>
      <c r="J79" s="86"/>
      <c r="K79" s="90"/>
    </row>
    <row r="80" spans="1:11">
      <c r="A80" s="5"/>
      <c r="B80" s="2" t="s">
        <v>307</v>
      </c>
      <c r="C80" s="86"/>
      <c r="D80" s="86"/>
      <c r="E80" s="86"/>
      <c r="F80" s="86"/>
      <c r="G80" s="86"/>
      <c r="H80" s="86"/>
      <c r="I80" s="86"/>
      <c r="J80" s="86"/>
      <c r="K80" s="90"/>
    </row>
    <row r="81" spans="1:14">
      <c r="A81" s="5">
        <v>1</v>
      </c>
      <c r="B81" s="2" t="s">
        <v>44</v>
      </c>
      <c r="C81" s="90" t="s">
        <v>225</v>
      </c>
      <c r="D81" s="93">
        <v>0</v>
      </c>
      <c r="E81" s="86"/>
      <c r="F81" s="86" t="s">
        <v>45</v>
      </c>
      <c r="G81" s="110" t="s">
        <v>2</v>
      </c>
      <c r="H81" s="86"/>
      <c r="I81" s="86" t="s">
        <v>2</v>
      </c>
      <c r="J81" s="86"/>
      <c r="K81" s="90"/>
    </row>
    <row r="82" spans="1:14">
      <c r="A82" s="5">
        <v>2</v>
      </c>
      <c r="B82" s="2" t="s">
        <v>46</v>
      </c>
      <c r="C82" s="90" t="s">
        <v>218</v>
      </c>
      <c r="D82" s="93">
        <f>'WS A I&amp;M Transco'!C10</f>
        <v>1807420338</v>
      </c>
      <c r="E82" s="86"/>
      <c r="F82" s="86" t="s">
        <v>11</v>
      </c>
      <c r="G82" s="64">
        <f>I219</f>
        <v>1.4906360487130855E-2</v>
      </c>
      <c r="H82" s="86"/>
      <c r="I82" s="30">
        <f>+G82*D82</f>
        <v>26942059.109999895</v>
      </c>
      <c r="J82" s="86"/>
      <c r="K82" s="90"/>
      <c r="M82" s="103"/>
      <c r="N82" s="103"/>
    </row>
    <row r="83" spans="1:14">
      <c r="A83" s="5">
        <v>3</v>
      </c>
      <c r="B83" s="2" t="s">
        <v>47</v>
      </c>
      <c r="C83" s="90" t="s">
        <v>219</v>
      </c>
      <c r="D83" s="93">
        <v>0</v>
      </c>
      <c r="E83" s="86"/>
      <c r="F83" s="86" t="s">
        <v>45</v>
      </c>
      <c r="G83" s="110" t="s">
        <v>2</v>
      </c>
      <c r="H83" s="86"/>
      <c r="I83" s="86" t="s">
        <v>2</v>
      </c>
      <c r="J83" s="86"/>
      <c r="K83" s="90"/>
    </row>
    <row r="84" spans="1:14">
      <c r="A84" s="5">
        <v>4</v>
      </c>
      <c r="B84" s="2" t="s">
        <v>48</v>
      </c>
      <c r="C84" s="90" t="s">
        <v>226</v>
      </c>
      <c r="D84" s="93">
        <f>'WS A I&amp;M Transco'!E10+'WS A I&amp;M Transco'!G10</f>
        <v>33442629.84</v>
      </c>
      <c r="E84" s="86"/>
      <c r="F84" s="86" t="s">
        <v>49</v>
      </c>
      <c r="G84" s="64">
        <f>I236</f>
        <v>0</v>
      </c>
      <c r="H84" s="86"/>
      <c r="I84" s="30">
        <f>+G84*D84</f>
        <v>0</v>
      </c>
      <c r="J84" s="86"/>
      <c r="K84" s="90"/>
    </row>
    <row r="85" spans="1:14" ht="16.5" thickBot="1">
      <c r="A85" s="5">
        <v>5</v>
      </c>
      <c r="B85" s="2" t="s">
        <v>50</v>
      </c>
      <c r="C85" s="90" t="s">
        <v>51</v>
      </c>
      <c r="D85" s="111">
        <v>0</v>
      </c>
      <c r="E85" s="86"/>
      <c r="F85" s="86" t="s">
        <v>100</v>
      </c>
      <c r="G85" s="64">
        <f>K240</f>
        <v>0</v>
      </c>
      <c r="H85" s="86"/>
      <c r="I85" s="56">
        <f>+G85*D85</f>
        <v>0</v>
      </c>
      <c r="J85" s="86"/>
      <c r="K85" s="90"/>
    </row>
    <row r="86" spans="1:14">
      <c r="A86" s="5">
        <v>6</v>
      </c>
      <c r="B86" s="2" t="s">
        <v>277</v>
      </c>
      <c r="C86" s="90"/>
      <c r="D86" s="30">
        <f>SUM(D81:D85)</f>
        <v>1840862967.8399999</v>
      </c>
      <c r="E86" s="86"/>
      <c r="F86" s="86" t="s">
        <v>52</v>
      </c>
      <c r="G86" s="65">
        <f>IF(I86&gt;0,I86/D86,0)</f>
        <v>1.4635559289680701E-2</v>
      </c>
      <c r="H86" s="86"/>
      <c r="I86" s="30">
        <f>SUM(I81:I85)</f>
        <v>26942059.109999895</v>
      </c>
      <c r="J86" s="86"/>
      <c r="K86" s="113"/>
    </row>
    <row r="87" spans="1:14">
      <c r="B87" s="2"/>
      <c r="C87" s="90"/>
      <c r="D87" s="86"/>
      <c r="E87" s="86"/>
      <c r="F87" s="86"/>
      <c r="G87" s="112"/>
      <c r="H87" s="86"/>
      <c r="I87" s="86"/>
      <c r="J87" s="86"/>
      <c r="K87" s="113"/>
    </row>
    <row r="88" spans="1:14">
      <c r="B88" s="2" t="s">
        <v>308</v>
      </c>
      <c r="C88" s="90"/>
      <c r="D88" s="86"/>
      <c r="E88" s="86"/>
      <c r="F88" s="86"/>
      <c r="G88" s="86"/>
      <c r="H88" s="86"/>
      <c r="I88" s="86"/>
      <c r="J88" s="86"/>
      <c r="K88" s="90"/>
    </row>
    <row r="89" spans="1:14">
      <c r="A89" s="5">
        <v>7</v>
      </c>
      <c r="B89" s="66" t="str">
        <f>+B81</f>
        <v xml:space="preserve">  Production</v>
      </c>
      <c r="C89" s="90" t="s">
        <v>204</v>
      </c>
      <c r="D89" s="93">
        <v>0</v>
      </c>
      <c r="E89" s="86"/>
      <c r="F89" s="30" t="str">
        <f>+F81</f>
        <v>NA</v>
      </c>
      <c r="G89" s="64" t="str">
        <f>+G81</f>
        <v xml:space="preserve"> </v>
      </c>
      <c r="H89" s="86"/>
      <c r="I89" s="86" t="s">
        <v>2</v>
      </c>
      <c r="J89" s="86"/>
      <c r="K89" s="90"/>
    </row>
    <row r="90" spans="1:14">
      <c r="A90" s="5">
        <v>8</v>
      </c>
      <c r="B90" s="66" t="str">
        <f>+B82</f>
        <v xml:space="preserve">  Transmission</v>
      </c>
      <c r="C90" s="90" t="s">
        <v>205</v>
      </c>
      <c r="D90" s="93">
        <f>'WS A I&amp;M Transco'!C16</f>
        <v>66769847</v>
      </c>
      <c r="E90" s="86"/>
      <c r="F90" s="30" t="str">
        <f t="shared" ref="F90:G93" si="1">+F82</f>
        <v>TP</v>
      </c>
      <c r="G90" s="64">
        <f t="shared" si="1"/>
        <v>1.4906360487130855E-2</v>
      </c>
      <c r="H90" s="86"/>
      <c r="I90" s="30">
        <f>+G90*D90</f>
        <v>995295.40905257268</v>
      </c>
      <c r="J90" s="86"/>
      <c r="K90" s="90"/>
    </row>
    <row r="91" spans="1:14">
      <c r="A91" s="5">
        <v>9</v>
      </c>
      <c r="B91" s="66" t="str">
        <f>+B83</f>
        <v xml:space="preserve">  Distribution</v>
      </c>
      <c r="C91" s="90" t="s">
        <v>206</v>
      </c>
      <c r="D91" s="93">
        <v>0</v>
      </c>
      <c r="E91" s="86"/>
      <c r="F91" s="30" t="str">
        <f t="shared" si="1"/>
        <v>NA</v>
      </c>
      <c r="G91" s="64" t="str">
        <f t="shared" si="1"/>
        <v xml:space="preserve"> </v>
      </c>
      <c r="H91" s="86"/>
      <c r="I91" s="86" t="s">
        <v>2</v>
      </c>
      <c r="J91" s="86"/>
      <c r="K91" s="90"/>
    </row>
    <row r="92" spans="1:14">
      <c r="A92" s="5">
        <v>10</v>
      </c>
      <c r="B92" s="66" t="str">
        <f>+B84</f>
        <v xml:space="preserve">  General &amp; Intangible</v>
      </c>
      <c r="C92" s="90" t="s">
        <v>309</v>
      </c>
      <c r="D92" s="93">
        <f>'WS A I&amp;M Transco'!E16+'WS A I&amp;M Transco'!G16</f>
        <v>5013829.08</v>
      </c>
      <c r="E92" s="86"/>
      <c r="F92" s="30" t="str">
        <f t="shared" si="1"/>
        <v>W/S</v>
      </c>
      <c r="G92" s="64">
        <f t="shared" si="1"/>
        <v>0</v>
      </c>
      <c r="H92" s="86"/>
      <c r="I92" s="30">
        <f>+G92*D92</f>
        <v>0</v>
      </c>
      <c r="J92" s="86"/>
      <c r="K92" s="90"/>
    </row>
    <row r="93" spans="1:14" ht="16.5" thickBot="1">
      <c r="A93" s="5">
        <v>11</v>
      </c>
      <c r="B93" s="66" t="str">
        <f>+B85</f>
        <v xml:space="preserve">  Common</v>
      </c>
      <c r="C93" s="90" t="s">
        <v>51</v>
      </c>
      <c r="D93" s="111">
        <v>0</v>
      </c>
      <c r="E93" s="86"/>
      <c r="F93" s="30" t="str">
        <f t="shared" si="1"/>
        <v>CE</v>
      </c>
      <c r="G93" s="64">
        <f t="shared" si="1"/>
        <v>0</v>
      </c>
      <c r="H93" s="86"/>
      <c r="I93" s="56">
        <f>+G93*D93</f>
        <v>0</v>
      </c>
      <c r="J93" s="86"/>
      <c r="K93" s="90"/>
    </row>
    <row r="94" spans="1:14">
      <c r="A94" s="5">
        <v>12</v>
      </c>
      <c r="B94" s="2" t="s">
        <v>278</v>
      </c>
      <c r="C94" s="86"/>
      <c r="D94" s="30">
        <f>SUM(D89:D93)</f>
        <v>71783676.079999998</v>
      </c>
      <c r="E94" s="86"/>
      <c r="F94" s="86"/>
      <c r="G94" s="86"/>
      <c r="H94" s="86"/>
      <c r="I94" s="30">
        <f>SUM(I89:I93)</f>
        <v>995295.40905257268</v>
      </c>
      <c r="J94" s="86"/>
      <c r="K94" s="90"/>
    </row>
    <row r="95" spans="1:14">
      <c r="A95" s="5"/>
      <c r="C95" s="86" t="s">
        <v>2</v>
      </c>
      <c r="E95" s="86"/>
      <c r="F95" s="86"/>
      <c r="G95" s="112"/>
      <c r="H95" s="86"/>
      <c r="J95" s="86"/>
      <c r="K95" s="113"/>
    </row>
    <row r="96" spans="1:14">
      <c r="A96" s="5"/>
      <c r="B96" s="2" t="s">
        <v>53</v>
      </c>
      <c r="C96" s="86"/>
      <c r="D96" s="86"/>
      <c r="E96" s="86"/>
      <c r="F96" s="86"/>
      <c r="G96" s="86"/>
      <c r="H96" s="86"/>
      <c r="I96" s="86"/>
      <c r="J96" s="86"/>
      <c r="K96" s="90"/>
    </row>
    <row r="97" spans="1:11">
      <c r="A97" s="5">
        <v>13</v>
      </c>
      <c r="B97" s="66" t="str">
        <f>+B89</f>
        <v xml:space="preserve">  Production</v>
      </c>
      <c r="C97" s="86" t="s">
        <v>247</v>
      </c>
      <c r="D97" s="30">
        <f>D81-D89</f>
        <v>0</v>
      </c>
      <c r="E97" s="86"/>
      <c r="F97" s="86"/>
      <c r="G97" s="112"/>
      <c r="H97" s="86"/>
      <c r="I97" s="86" t="s">
        <v>2</v>
      </c>
      <c r="J97" s="86"/>
      <c r="K97" s="113"/>
    </row>
    <row r="98" spans="1:11">
      <c r="A98" s="5">
        <v>14</v>
      </c>
      <c r="B98" s="66" t="str">
        <f>+B90</f>
        <v xml:space="preserve">  Transmission</v>
      </c>
      <c r="C98" s="86" t="s">
        <v>248</v>
      </c>
      <c r="D98" s="30">
        <f>D82-D90</f>
        <v>1740650491</v>
      </c>
      <c r="E98" s="86"/>
      <c r="F98" s="86"/>
      <c r="G98" s="110"/>
      <c r="H98" s="86"/>
      <c r="I98" s="30">
        <f>I82-I90</f>
        <v>25946763.700947322</v>
      </c>
      <c r="J98" s="86"/>
      <c r="K98" s="113"/>
    </row>
    <row r="99" spans="1:11">
      <c r="A99" s="5">
        <v>15</v>
      </c>
      <c r="B99" s="66" t="str">
        <f>+B91</f>
        <v xml:space="preserve">  Distribution</v>
      </c>
      <c r="C99" s="86" t="s">
        <v>249</v>
      </c>
      <c r="D99" s="30">
        <f>D83-D91</f>
        <v>0</v>
      </c>
      <c r="E99" s="86"/>
      <c r="F99" s="86"/>
      <c r="G99" s="112"/>
      <c r="H99" s="86"/>
      <c r="I99" s="86" t="s">
        <v>2</v>
      </c>
      <c r="J99" s="86"/>
      <c r="K99" s="113"/>
    </row>
    <row r="100" spans="1:11">
      <c r="A100" s="5">
        <v>16</v>
      </c>
      <c r="B100" s="66" t="str">
        <f>+B92</f>
        <v xml:space="preserve">  General &amp; Intangible</v>
      </c>
      <c r="C100" s="86" t="s">
        <v>250</v>
      </c>
      <c r="D100" s="30">
        <f>D84-D92</f>
        <v>28428800.759999998</v>
      </c>
      <c r="E100" s="86"/>
      <c r="F100" s="86"/>
      <c r="G100" s="112"/>
      <c r="H100" s="86"/>
      <c r="I100" s="30">
        <f>I84-I92</f>
        <v>0</v>
      </c>
      <c r="J100" s="86"/>
      <c r="K100" s="113"/>
    </row>
    <row r="101" spans="1:11" ht="16.5" thickBot="1">
      <c r="A101" s="5">
        <v>17</v>
      </c>
      <c r="B101" s="66" t="str">
        <f>+B93</f>
        <v xml:space="preserve">  Common</v>
      </c>
      <c r="C101" s="86" t="s">
        <v>251</v>
      </c>
      <c r="D101" s="56">
        <f>D85-D93</f>
        <v>0</v>
      </c>
      <c r="E101" s="86"/>
      <c r="F101" s="86"/>
      <c r="G101" s="112"/>
      <c r="H101" s="86"/>
      <c r="I101" s="56">
        <f>I85-I93</f>
        <v>0</v>
      </c>
      <c r="J101" s="86"/>
      <c r="K101" s="113"/>
    </row>
    <row r="102" spans="1:11">
      <c r="A102" s="5">
        <v>18</v>
      </c>
      <c r="B102" s="2" t="s">
        <v>276</v>
      </c>
      <c r="C102" s="86"/>
      <c r="D102" s="30">
        <f>SUM(D97:D101)</f>
        <v>1769079291.76</v>
      </c>
      <c r="E102" s="86"/>
      <c r="F102" s="86" t="s">
        <v>54</v>
      </c>
      <c r="G102" s="65">
        <f>IF(I102&gt;0,I102/D102,0)</f>
        <v>1.4666817831061559E-2</v>
      </c>
      <c r="H102" s="86"/>
      <c r="I102" s="30">
        <f>SUM(I97:I101)</f>
        <v>25946763.700947322</v>
      </c>
      <c r="J102" s="86"/>
      <c r="K102" s="90"/>
    </row>
    <row r="103" spans="1:11">
      <c r="A103" s="5"/>
      <c r="C103" s="86"/>
      <c r="E103" s="86"/>
      <c r="H103" s="86"/>
      <c r="J103" s="86"/>
      <c r="K103" s="113"/>
    </row>
    <row r="104" spans="1:11">
      <c r="A104" s="5"/>
      <c r="B104" s="2" t="s">
        <v>252</v>
      </c>
      <c r="C104" s="86"/>
      <c r="D104" s="86"/>
      <c r="E104" s="86"/>
      <c r="F104" s="86"/>
      <c r="G104" s="86"/>
      <c r="H104" s="86"/>
      <c r="I104" s="86"/>
      <c r="J104" s="86"/>
      <c r="K104" s="90"/>
    </row>
    <row r="105" spans="1:11">
      <c r="A105" s="5">
        <v>19</v>
      </c>
      <c r="B105" s="2" t="s">
        <v>147</v>
      </c>
      <c r="C105" s="86" t="s">
        <v>55</v>
      </c>
      <c r="D105" s="93">
        <v>0</v>
      </c>
      <c r="E105" s="90"/>
      <c r="F105" s="34" t="str">
        <f>+F89</f>
        <v>NA</v>
      </c>
      <c r="G105" s="114" t="s">
        <v>193</v>
      </c>
      <c r="H105" s="86"/>
      <c r="I105" s="86">
        <v>0</v>
      </c>
      <c r="J105" s="86"/>
      <c r="K105" s="113"/>
    </row>
    <row r="106" spans="1:11">
      <c r="A106" s="5">
        <v>20</v>
      </c>
      <c r="B106" s="2" t="s">
        <v>148</v>
      </c>
      <c r="C106" s="86" t="s">
        <v>57</v>
      </c>
      <c r="D106" s="93">
        <f>-'WS B ADIT'!E20</f>
        <v>-284516243</v>
      </c>
      <c r="E106" s="86"/>
      <c r="F106" s="86" t="s">
        <v>56</v>
      </c>
      <c r="G106" s="64">
        <f>+G102</f>
        <v>1.4666817831061559E-2</v>
      </c>
      <c r="H106" s="86"/>
      <c r="I106" s="30">
        <f>D106*G106</f>
        <v>-4172947.9060590435</v>
      </c>
      <c r="J106" s="86"/>
      <c r="K106" s="113"/>
    </row>
    <row r="107" spans="1:11">
      <c r="A107" s="5">
        <v>21</v>
      </c>
      <c r="B107" s="2" t="s">
        <v>149</v>
      </c>
      <c r="C107" s="86" t="s">
        <v>58</v>
      </c>
      <c r="D107" s="93">
        <f>-'WS B ADIT'!E28</f>
        <v>-15419189</v>
      </c>
      <c r="E107" s="86"/>
      <c r="F107" s="86" t="s">
        <v>56</v>
      </c>
      <c r="G107" s="64">
        <f>+G106</f>
        <v>1.4666817831061559E-2</v>
      </c>
      <c r="H107" s="86"/>
      <c r="I107" s="30">
        <f>D107*G107</f>
        <v>-226150.43616570823</v>
      </c>
      <c r="J107" s="86"/>
      <c r="K107" s="113"/>
    </row>
    <row r="108" spans="1:11">
      <c r="A108" s="5">
        <v>22</v>
      </c>
      <c r="B108" s="2" t="s">
        <v>151</v>
      </c>
      <c r="C108" s="86" t="s">
        <v>59</v>
      </c>
      <c r="D108" s="93">
        <f>'WS B ADIT'!E36</f>
        <v>5986490</v>
      </c>
      <c r="E108" s="86"/>
      <c r="F108" s="30" t="str">
        <f>+F107</f>
        <v>NP</v>
      </c>
      <c r="G108" s="64">
        <f>+G107</f>
        <v>1.4666817831061559E-2</v>
      </c>
      <c r="H108" s="86"/>
      <c r="I108" s="30">
        <f>D108*G108</f>
        <v>87802.758277471716</v>
      </c>
      <c r="J108" s="86"/>
      <c r="K108" s="113"/>
    </row>
    <row r="109" spans="1:11" ht="16.5" thickBot="1">
      <c r="A109" s="5">
        <v>23</v>
      </c>
      <c r="B109" s="84" t="s">
        <v>150</v>
      </c>
      <c r="C109" s="84" t="s">
        <v>212</v>
      </c>
      <c r="D109" s="111">
        <v>0</v>
      </c>
      <c r="E109" s="86"/>
      <c r="F109" s="86" t="s">
        <v>56</v>
      </c>
      <c r="G109" s="64">
        <f>+G107</f>
        <v>1.4666817831061559E-2</v>
      </c>
      <c r="H109" s="86"/>
      <c r="I109" s="56">
        <f>D109*G109</f>
        <v>0</v>
      </c>
      <c r="J109" s="86"/>
      <c r="K109" s="113"/>
    </row>
    <row r="110" spans="1:11">
      <c r="A110" s="5">
        <v>24</v>
      </c>
      <c r="B110" s="2" t="s">
        <v>274</v>
      </c>
      <c r="C110" s="86"/>
      <c r="D110" s="30">
        <f>SUM(D105:D109)</f>
        <v>-293948942</v>
      </c>
      <c r="E110" s="86"/>
      <c r="F110" s="86"/>
      <c r="G110" s="86"/>
      <c r="H110" s="86"/>
      <c r="I110" s="30">
        <f>SUM(I105:I109)</f>
        <v>-4311295.5839472795</v>
      </c>
      <c r="J110" s="86"/>
      <c r="K110" s="90"/>
    </row>
    <row r="111" spans="1:11">
      <c r="A111" s="5"/>
      <c r="C111" s="86"/>
      <c r="E111" s="86"/>
      <c r="F111" s="86"/>
      <c r="G111" s="112"/>
      <c r="H111" s="86"/>
      <c r="J111" s="86"/>
      <c r="K111" s="113"/>
    </row>
    <row r="112" spans="1:11">
      <c r="A112" s="5">
        <v>25</v>
      </c>
      <c r="B112" s="2" t="s">
        <v>60</v>
      </c>
      <c r="C112" s="90" t="s">
        <v>61</v>
      </c>
      <c r="D112" s="93">
        <v>0</v>
      </c>
      <c r="E112" s="86"/>
      <c r="F112" s="30" t="str">
        <f>+F90</f>
        <v>TP</v>
      </c>
      <c r="G112" s="64">
        <f>+G90</f>
        <v>1.4906360487130855E-2</v>
      </c>
      <c r="H112" s="86"/>
      <c r="I112" s="30">
        <f>+G112*D112</f>
        <v>0</v>
      </c>
      <c r="J112" s="86"/>
      <c r="K112" s="90"/>
    </row>
    <row r="113" spans="1:11">
      <c r="A113" s="5"/>
      <c r="B113" s="2"/>
      <c r="C113" s="86"/>
      <c r="D113" s="86"/>
      <c r="E113" s="86"/>
      <c r="F113" s="86"/>
      <c r="G113" s="86"/>
      <c r="H113" s="86"/>
      <c r="I113" s="86"/>
      <c r="J113" s="86"/>
      <c r="K113" s="90"/>
    </row>
    <row r="114" spans="1:11">
      <c r="A114" s="5"/>
      <c r="B114" s="2" t="s">
        <v>184</v>
      </c>
      <c r="C114" s="86" t="s">
        <v>2</v>
      </c>
      <c r="D114" s="86"/>
      <c r="E114" s="86"/>
      <c r="F114" s="86"/>
      <c r="G114" s="86"/>
      <c r="H114" s="86"/>
      <c r="I114" s="86"/>
      <c r="J114" s="86"/>
      <c r="K114" s="90"/>
    </row>
    <row r="115" spans="1:11">
      <c r="A115" s="5">
        <v>26</v>
      </c>
      <c r="B115" s="2" t="s">
        <v>185</v>
      </c>
      <c r="C115" s="84" t="s">
        <v>181</v>
      </c>
      <c r="D115" s="30">
        <f>+D156/8</f>
        <v>2967976</v>
      </c>
      <c r="E115" s="86"/>
      <c r="F115" s="86"/>
      <c r="G115" s="112"/>
      <c r="H115" s="86"/>
      <c r="I115" s="30">
        <f>+I156/8</f>
        <v>30230.509330433601</v>
      </c>
      <c r="J115" s="4"/>
      <c r="K115" s="113"/>
    </row>
    <row r="116" spans="1:11">
      <c r="A116" s="5">
        <v>27</v>
      </c>
      <c r="B116" s="2" t="s">
        <v>62</v>
      </c>
      <c r="C116" s="86" t="s">
        <v>234</v>
      </c>
      <c r="D116" s="93">
        <f>'WS C  - Working Capital'!E17</f>
        <v>2470</v>
      </c>
      <c r="E116" s="86"/>
      <c r="F116" s="86" t="s">
        <v>63</v>
      </c>
      <c r="G116" s="64">
        <f>I228</f>
        <v>1.4557704587921319E-2</v>
      </c>
      <c r="H116" s="86"/>
      <c r="I116" s="30">
        <f>+G116*D116</f>
        <v>35.957530332165661</v>
      </c>
      <c r="J116" s="86" t="s">
        <v>2</v>
      </c>
      <c r="K116" s="113"/>
    </row>
    <row r="117" spans="1:11" ht="16.5" thickBot="1">
      <c r="A117" s="5">
        <v>28</v>
      </c>
      <c r="B117" s="2" t="s">
        <v>153</v>
      </c>
      <c r="C117" s="86" t="s">
        <v>217</v>
      </c>
      <c r="D117" s="111">
        <f>'WS C  - Working Capital'!I29</f>
        <v>354113</v>
      </c>
      <c r="E117" s="86"/>
      <c r="F117" s="86" t="s">
        <v>64</v>
      </c>
      <c r="G117" s="64">
        <f>+G86</f>
        <v>1.4635559289680701E-2</v>
      </c>
      <c r="H117" s="86"/>
      <c r="I117" s="56">
        <f>+G117*D117</f>
        <v>5182.6418067467021</v>
      </c>
      <c r="J117" s="86"/>
      <c r="K117" s="113"/>
    </row>
    <row r="118" spans="1:11">
      <c r="A118" s="5">
        <v>29</v>
      </c>
      <c r="B118" s="2" t="s">
        <v>275</v>
      </c>
      <c r="C118" s="4"/>
      <c r="D118" s="30">
        <f>D115+D116+D117</f>
        <v>3324559</v>
      </c>
      <c r="E118" s="4"/>
      <c r="F118" s="4"/>
      <c r="G118" s="4"/>
      <c r="H118" s="4"/>
      <c r="I118" s="30">
        <f>I115+I116+I117</f>
        <v>35449.108667512468</v>
      </c>
      <c r="J118" s="4"/>
      <c r="K118" s="13"/>
    </row>
    <row r="119" spans="1:11" ht="16.5" thickBot="1">
      <c r="C119" s="86"/>
      <c r="D119" s="116"/>
      <c r="E119" s="86"/>
      <c r="F119" s="86"/>
      <c r="G119" s="86"/>
      <c r="H119" s="86"/>
      <c r="I119" s="116"/>
      <c r="J119" s="86"/>
      <c r="K119" s="90"/>
    </row>
    <row r="120" spans="1:11" ht="16.5" thickBot="1">
      <c r="A120" s="5">
        <v>30</v>
      </c>
      <c r="B120" s="2" t="s">
        <v>152</v>
      </c>
      <c r="C120" s="86"/>
      <c r="D120" s="67">
        <f>+D118+D112+D110+D102</f>
        <v>1478454908.76</v>
      </c>
      <c r="E120" s="86"/>
      <c r="F120" s="86"/>
      <c r="G120" s="112"/>
      <c r="H120" s="86"/>
      <c r="I120" s="67">
        <f>+I118+I112+I110+I102</f>
        <v>21670917.225667555</v>
      </c>
      <c r="J120" s="86"/>
      <c r="K120" s="113"/>
    </row>
    <row r="121" spans="1:11" ht="16.5" thickTop="1">
      <c r="A121" s="5"/>
      <c r="B121" s="2"/>
      <c r="C121" s="86"/>
      <c r="D121" s="117"/>
      <c r="E121" s="86"/>
      <c r="F121" s="86"/>
      <c r="G121" s="112"/>
      <c r="H121" s="86"/>
      <c r="I121" s="117"/>
      <c r="J121" s="86"/>
      <c r="K121" s="113"/>
    </row>
    <row r="122" spans="1:11">
      <c r="A122" s="5"/>
      <c r="B122" s="2"/>
      <c r="C122" s="86"/>
      <c r="D122" s="117"/>
      <c r="E122" s="86"/>
      <c r="F122" s="86"/>
      <c r="G122" s="112"/>
      <c r="H122" s="86"/>
      <c r="I122" s="117"/>
      <c r="J122" s="86"/>
      <c r="K122" s="113"/>
    </row>
    <row r="123" spans="1:11">
      <c r="A123" s="5"/>
      <c r="B123" s="2"/>
      <c r="C123" s="86"/>
      <c r="D123" s="117"/>
      <c r="E123" s="86"/>
      <c r="F123" s="86"/>
      <c r="G123" s="112"/>
      <c r="H123" s="86"/>
      <c r="I123" s="117"/>
      <c r="J123" s="86"/>
      <c r="K123" s="113"/>
    </row>
    <row r="124" spans="1:11">
      <c r="A124" s="5"/>
      <c r="B124" s="2"/>
      <c r="C124" s="86"/>
      <c r="D124" s="117"/>
      <c r="E124" s="86"/>
      <c r="F124" s="86"/>
      <c r="G124" s="112"/>
      <c r="H124" s="86"/>
      <c r="I124" s="117"/>
      <c r="J124" s="86"/>
      <c r="K124" s="113"/>
    </row>
    <row r="125" spans="1:11">
      <c r="A125" s="5"/>
      <c r="B125" s="2"/>
      <c r="C125" s="86"/>
      <c r="D125" s="117"/>
      <c r="E125" s="86"/>
      <c r="F125" s="86"/>
      <c r="G125" s="112"/>
      <c r="H125" s="86"/>
      <c r="I125" s="117"/>
      <c r="J125" s="86"/>
      <c r="K125" s="113"/>
    </row>
    <row r="126" spans="1:11">
      <c r="A126" s="5"/>
      <c r="B126" s="2"/>
      <c r="C126" s="86"/>
      <c r="D126" s="117"/>
      <c r="E126" s="86"/>
      <c r="F126" s="86"/>
      <c r="G126" s="112"/>
      <c r="H126" s="86"/>
      <c r="I126" s="117"/>
      <c r="J126" s="86"/>
      <c r="K126" s="113"/>
    </row>
    <row r="127" spans="1:11">
      <c r="A127" s="5"/>
      <c r="B127" s="2"/>
      <c r="C127" s="86"/>
      <c r="D127" s="117"/>
      <c r="E127" s="86"/>
      <c r="F127" s="86"/>
      <c r="G127" s="112"/>
      <c r="H127" s="86"/>
      <c r="I127" s="117"/>
      <c r="J127" s="86"/>
      <c r="K127" s="113"/>
    </row>
    <row r="128" spans="1:11">
      <c r="A128" s="5"/>
      <c r="B128" s="2"/>
      <c r="C128" s="86"/>
      <c r="D128" s="117"/>
      <c r="E128" s="86"/>
      <c r="F128" s="86"/>
      <c r="G128" s="112"/>
      <c r="H128" s="86"/>
      <c r="I128" s="117"/>
      <c r="J128" s="86"/>
      <c r="K128" s="113"/>
    </row>
    <row r="129" spans="1:11">
      <c r="A129" s="5"/>
      <c r="B129" s="2"/>
      <c r="C129" s="86"/>
      <c r="D129" s="117"/>
      <c r="E129" s="86"/>
      <c r="F129" s="86"/>
      <c r="G129" s="112"/>
      <c r="H129" s="86"/>
      <c r="I129" s="117"/>
      <c r="J129" s="86"/>
      <c r="K129" s="113"/>
    </row>
    <row r="130" spans="1:11">
      <c r="A130" s="5"/>
      <c r="B130" s="2"/>
      <c r="C130" s="86"/>
      <c r="D130" s="117"/>
      <c r="E130" s="86"/>
      <c r="F130" s="86"/>
      <c r="G130" s="112"/>
      <c r="H130" s="86"/>
      <c r="I130" s="117"/>
      <c r="J130" s="86"/>
      <c r="K130" s="113"/>
    </row>
    <row r="131" spans="1:11">
      <c r="A131" s="5"/>
      <c r="B131" s="2"/>
      <c r="C131" s="86"/>
      <c r="D131" s="117"/>
      <c r="E131" s="86"/>
      <c r="F131" s="86"/>
      <c r="G131" s="112"/>
      <c r="H131" s="86"/>
      <c r="I131" s="117"/>
      <c r="J131" s="86"/>
      <c r="K131" s="113"/>
    </row>
    <row r="132" spans="1:11">
      <c r="A132" s="5"/>
      <c r="B132" s="2"/>
      <c r="C132" s="86"/>
      <c r="D132" s="117"/>
      <c r="E132" s="86"/>
      <c r="F132" s="86"/>
      <c r="G132" s="112"/>
      <c r="H132" s="86"/>
      <c r="I132" s="117"/>
      <c r="J132" s="86"/>
      <c r="K132" s="113"/>
    </row>
    <row r="133" spans="1:11">
      <c r="A133" s="5"/>
      <c r="B133" s="2"/>
      <c r="C133" s="86"/>
      <c r="D133" s="117"/>
      <c r="E133" s="86"/>
      <c r="F133" s="86"/>
      <c r="G133" s="112"/>
      <c r="H133" s="86"/>
      <c r="I133" s="117"/>
      <c r="J133" s="86"/>
      <c r="K133" s="113"/>
    </row>
    <row r="134" spans="1:11">
      <c r="A134" s="5"/>
      <c r="B134" s="2"/>
      <c r="C134" s="86"/>
      <c r="D134" s="117"/>
      <c r="E134" s="86"/>
      <c r="F134" s="86"/>
      <c r="G134" s="112"/>
      <c r="H134" s="86"/>
      <c r="I134" s="117"/>
      <c r="J134" s="86"/>
      <c r="K134" s="113"/>
    </row>
    <row r="135" spans="1:11">
      <c r="A135" s="5"/>
      <c r="B135" s="2"/>
      <c r="C135" s="86"/>
      <c r="D135" s="117"/>
      <c r="E135" s="86"/>
      <c r="F135" s="86"/>
      <c r="G135" s="112"/>
      <c r="H135" s="86"/>
      <c r="I135" s="117"/>
      <c r="J135" s="86"/>
      <c r="K135" s="113"/>
    </row>
    <row r="136" spans="1:11">
      <c r="A136" s="5"/>
      <c r="B136" s="2"/>
      <c r="C136" s="86"/>
      <c r="D136" s="117"/>
      <c r="E136" s="86"/>
      <c r="F136" s="86"/>
      <c r="G136" s="112"/>
      <c r="H136" s="86"/>
      <c r="I136" s="117"/>
      <c r="J136" s="86"/>
      <c r="K136" s="6" t="s">
        <v>327</v>
      </c>
    </row>
    <row r="137" spans="1:11">
      <c r="B137" s="2"/>
      <c r="C137" s="2"/>
      <c r="D137" s="3"/>
      <c r="E137" s="2"/>
      <c r="F137" s="2"/>
      <c r="G137" s="2"/>
      <c r="H137" s="4"/>
      <c r="I137" s="4"/>
      <c r="J137" s="419" t="s">
        <v>201</v>
      </c>
      <c r="K137" s="419"/>
    </row>
    <row r="138" spans="1:11">
      <c r="B138" s="2"/>
      <c r="C138" s="2"/>
      <c r="D138" s="3"/>
      <c r="E138" s="2"/>
      <c r="F138" s="2"/>
      <c r="G138" s="2"/>
      <c r="H138" s="4"/>
      <c r="I138" s="4"/>
      <c r="J138" s="4"/>
      <c r="K138" s="6"/>
    </row>
    <row r="139" spans="1:11">
      <c r="B139" s="2" t="s">
        <v>0</v>
      </c>
      <c r="C139" s="2"/>
      <c r="D139" s="3" t="s">
        <v>1</v>
      </c>
      <c r="E139" s="2"/>
      <c r="F139" s="2"/>
      <c r="G139" s="2"/>
      <c r="H139" s="4"/>
      <c r="I139" s="4"/>
      <c r="J139" s="4"/>
      <c r="K139" s="83" t="str">
        <f>K4</f>
        <v>For the 12 months ended 12/31/18</v>
      </c>
    </row>
    <row r="140" spans="1:11">
      <c r="B140" s="2"/>
      <c r="C140" s="86" t="s">
        <v>2</v>
      </c>
      <c r="D140" s="86" t="s">
        <v>3</v>
      </c>
      <c r="E140" s="86"/>
      <c r="F140" s="86"/>
      <c r="G140" s="86"/>
      <c r="H140" s="4"/>
      <c r="I140" s="4"/>
      <c r="J140" s="4"/>
      <c r="K140" s="13"/>
    </row>
    <row r="141" spans="1:11">
      <c r="B141" s="2"/>
      <c r="C141" s="86"/>
      <c r="D141" s="86"/>
      <c r="E141" s="86"/>
      <c r="F141" s="86"/>
      <c r="G141" s="86"/>
      <c r="H141" s="4"/>
      <c r="I141" s="4"/>
      <c r="J141" s="4"/>
      <c r="K141" s="13"/>
    </row>
    <row r="142" spans="1:11">
      <c r="A142" s="5"/>
      <c r="D142" s="372" t="str">
        <f>D7</f>
        <v>AEP INDIANA MICHIGAN TRANSMISSION COMPANY</v>
      </c>
      <c r="J142" s="86"/>
      <c r="K142" s="90"/>
    </row>
    <row r="143" spans="1:11">
      <c r="A143" s="5"/>
      <c r="B143" s="5" t="s">
        <v>32</v>
      </c>
      <c r="C143" s="5" t="s">
        <v>33</v>
      </c>
      <c r="D143" s="5" t="s">
        <v>34</v>
      </c>
      <c r="E143" s="86" t="s">
        <v>2</v>
      </c>
      <c r="F143" s="86"/>
      <c r="G143" s="104" t="s">
        <v>35</v>
      </c>
      <c r="H143" s="86"/>
      <c r="I143" s="105" t="s">
        <v>36</v>
      </c>
      <c r="J143" s="86"/>
      <c r="K143" s="90"/>
    </row>
    <row r="144" spans="1:11">
      <c r="A144" s="5" t="s">
        <v>4</v>
      </c>
      <c r="B144" s="2"/>
      <c r="C144" s="106" t="s">
        <v>37</v>
      </c>
      <c r="D144" s="86"/>
      <c r="E144" s="86"/>
      <c r="F144" s="86"/>
      <c r="G144" s="5"/>
      <c r="H144" s="86"/>
      <c r="I144" s="16" t="s">
        <v>38</v>
      </c>
      <c r="J144" s="86"/>
      <c r="K144" s="17"/>
    </row>
    <row r="145" spans="1:20" ht="16.5" thickBot="1">
      <c r="A145" s="10" t="s">
        <v>6</v>
      </c>
      <c r="B145" s="2"/>
      <c r="C145" s="107" t="s">
        <v>39</v>
      </c>
      <c r="D145" s="16" t="s">
        <v>40</v>
      </c>
      <c r="E145" s="108"/>
      <c r="F145" s="16" t="s">
        <v>41</v>
      </c>
      <c r="H145" s="108"/>
      <c r="I145" s="5" t="s">
        <v>42</v>
      </c>
      <c r="J145" s="86"/>
      <c r="K145" s="17"/>
    </row>
    <row r="146" spans="1:20">
      <c r="A146" s="5"/>
      <c r="B146" s="2" t="s">
        <v>310</v>
      </c>
      <c r="C146" s="86"/>
      <c r="D146" s="86"/>
      <c r="E146" s="86"/>
      <c r="F146" s="86"/>
      <c r="G146" s="86"/>
      <c r="H146" s="86"/>
      <c r="I146" s="86"/>
      <c r="J146" s="86"/>
      <c r="K146" s="90"/>
    </row>
    <row r="147" spans="1:20">
      <c r="A147" s="5">
        <v>1</v>
      </c>
      <c r="B147" s="2" t="s">
        <v>65</v>
      </c>
      <c r="C147" s="86" t="s">
        <v>227</v>
      </c>
      <c r="D147" s="93">
        <v>16550761</v>
      </c>
      <c r="E147" s="86"/>
      <c r="F147" s="86" t="s">
        <v>63</v>
      </c>
      <c r="G147" s="64">
        <f>I228</f>
        <v>1.4557704587921319E-2</v>
      </c>
      <c r="H147" s="86"/>
      <c r="I147" s="30">
        <f>+G147*D147</f>
        <v>240941.08934328923</v>
      </c>
      <c r="J147" s="4"/>
      <c r="K147" s="90"/>
    </row>
    <row r="148" spans="1:20">
      <c r="A148" s="36" t="s">
        <v>220</v>
      </c>
      <c r="B148" s="20" t="s">
        <v>254</v>
      </c>
      <c r="C148" s="90"/>
      <c r="D148" s="93">
        <v>0</v>
      </c>
      <c r="E148" s="86"/>
      <c r="F148" s="118"/>
      <c r="G148" s="110">
        <v>1</v>
      </c>
      <c r="H148" s="86"/>
      <c r="I148" s="30">
        <f>+G148*D148</f>
        <v>0</v>
      </c>
      <c r="J148" s="4"/>
      <c r="K148" s="90"/>
    </row>
    <row r="149" spans="1:20">
      <c r="A149" s="5">
        <v>2</v>
      </c>
      <c r="B149" s="2" t="s">
        <v>66</v>
      </c>
      <c r="C149" s="86" t="s">
        <v>228</v>
      </c>
      <c r="D149" s="93">
        <v>0</v>
      </c>
      <c r="E149" s="86"/>
      <c r="F149" s="86" t="s">
        <v>63</v>
      </c>
      <c r="G149" s="64">
        <f>+G147</f>
        <v>1.4557704587921319E-2</v>
      </c>
      <c r="H149" s="86"/>
      <c r="I149" s="30">
        <f t="shared" ref="I149:I155" si="2">+G149*D149</f>
        <v>0</v>
      </c>
      <c r="J149" s="4"/>
      <c r="K149" s="90"/>
    </row>
    <row r="150" spans="1:20">
      <c r="A150" s="5">
        <v>3</v>
      </c>
      <c r="B150" s="2" t="s">
        <v>67</v>
      </c>
      <c r="C150" s="86" t="s">
        <v>229</v>
      </c>
      <c r="D150" s="93">
        <v>7194485</v>
      </c>
      <c r="E150" s="86"/>
      <c r="F150" s="86" t="s">
        <v>49</v>
      </c>
      <c r="G150" s="64">
        <f>+G92</f>
        <v>0</v>
      </c>
      <c r="H150" s="86"/>
      <c r="I150" s="30">
        <f t="shared" si="2"/>
        <v>0</v>
      </c>
      <c r="J150" s="86"/>
      <c r="K150" s="90" t="s">
        <v>2</v>
      </c>
    </row>
    <row r="151" spans="1:20">
      <c r="A151" s="5">
        <v>4</v>
      </c>
      <c r="B151" s="2" t="s">
        <v>68</v>
      </c>
      <c r="C151" s="86"/>
      <c r="D151" s="93"/>
      <c r="E151" s="86"/>
      <c r="F151" s="30" t="str">
        <f>+F150</f>
        <v>W/S</v>
      </c>
      <c r="G151" s="64">
        <f>+G150</f>
        <v>0</v>
      </c>
      <c r="H151" s="86"/>
      <c r="I151" s="30">
        <f t="shared" si="2"/>
        <v>0</v>
      </c>
      <c r="J151" s="86"/>
      <c r="K151" s="90"/>
    </row>
    <row r="152" spans="1:20" ht="15.75" customHeight="1">
      <c r="A152" s="5">
        <v>5</v>
      </c>
      <c r="B152" s="20" t="s">
        <v>255</v>
      </c>
      <c r="C152" s="90"/>
      <c r="D152" s="93">
        <f>1438+62028</f>
        <v>63466</v>
      </c>
      <c r="E152" s="86"/>
      <c r="F152" s="30" t="str">
        <f>+F151</f>
        <v>W/S</v>
      </c>
      <c r="G152" s="64">
        <f>+G151</f>
        <v>0</v>
      </c>
      <c r="H152" s="86"/>
      <c r="I152" s="30">
        <f t="shared" si="2"/>
        <v>0</v>
      </c>
      <c r="J152" s="86"/>
      <c r="K152" s="90"/>
      <c r="L152"/>
      <c r="M152"/>
      <c r="N152"/>
      <c r="O152"/>
      <c r="P152"/>
      <c r="Q152"/>
      <c r="R152"/>
      <c r="S152"/>
      <c r="T152"/>
    </row>
    <row r="153" spans="1:20">
      <c r="A153" s="5" t="s">
        <v>192</v>
      </c>
      <c r="B153" s="20" t="s">
        <v>256</v>
      </c>
      <c r="C153" s="90"/>
      <c r="D153" s="93">
        <v>62028</v>
      </c>
      <c r="E153" s="86"/>
      <c r="F153" s="69" t="str">
        <f>+F147</f>
        <v>TE</v>
      </c>
      <c r="G153" s="70">
        <f>+G147</f>
        <v>1.4557704587921319E-2</v>
      </c>
      <c r="H153" s="86"/>
      <c r="I153" s="30">
        <f>+G153*D153</f>
        <v>902.98530017958353</v>
      </c>
      <c r="J153" s="86"/>
      <c r="K153" s="90"/>
      <c r="L153"/>
      <c r="M153"/>
      <c r="N153"/>
      <c r="O153"/>
      <c r="P153"/>
      <c r="Q153"/>
      <c r="R153"/>
      <c r="S153"/>
      <c r="T153"/>
    </row>
    <row r="154" spans="1:20">
      <c r="A154" s="5">
        <v>6</v>
      </c>
      <c r="B154" s="2" t="s">
        <v>50</v>
      </c>
      <c r="C154" s="30" t="str">
        <f>+C93</f>
        <v>356.1</v>
      </c>
      <c r="D154" s="93">
        <v>0</v>
      </c>
      <c r="E154" s="86"/>
      <c r="F154" s="86" t="s">
        <v>100</v>
      </c>
      <c r="G154" s="64">
        <f>+G93</f>
        <v>0</v>
      </c>
      <c r="H154" s="86"/>
      <c r="I154" s="30">
        <f t="shared" si="2"/>
        <v>0</v>
      </c>
      <c r="J154" s="86"/>
      <c r="K154" s="90"/>
      <c r="L154"/>
      <c r="M154"/>
      <c r="N154"/>
      <c r="O154"/>
      <c r="P154"/>
      <c r="Q154"/>
      <c r="R154"/>
      <c r="S154"/>
      <c r="T154"/>
    </row>
    <row r="155" spans="1:20" ht="16.5" thickBot="1">
      <c r="A155" s="5">
        <v>7</v>
      </c>
      <c r="B155" s="2" t="s">
        <v>69</v>
      </c>
      <c r="C155" s="86"/>
      <c r="D155" s="111">
        <v>0</v>
      </c>
      <c r="E155" s="86"/>
      <c r="F155" s="86" t="s">
        <v>2</v>
      </c>
      <c r="G155" s="110">
        <v>1</v>
      </c>
      <c r="H155" s="86"/>
      <c r="I155" s="56">
        <f t="shared" si="2"/>
        <v>0</v>
      </c>
      <c r="J155" s="86"/>
      <c r="K155" s="90"/>
    </row>
    <row r="156" spans="1:20">
      <c r="A156" s="36">
        <v>8</v>
      </c>
      <c r="B156" s="20" t="s">
        <v>293</v>
      </c>
      <c r="C156" s="90"/>
      <c r="D156" s="34">
        <f>+D147-D149+D150-D151-D152-D148+D154+D155+D153</f>
        <v>23743808</v>
      </c>
      <c r="E156" s="90"/>
      <c r="F156" s="90"/>
      <c r="G156" s="90"/>
      <c r="H156" s="90"/>
      <c r="I156" s="34">
        <f>+I147-I149+I150-I151-I152-I148+I154+I155+I153</f>
        <v>241844.0746434688</v>
      </c>
      <c r="J156" s="90"/>
      <c r="K156" s="90"/>
      <c r="L156" s="103"/>
      <c r="M156" s="103"/>
      <c r="N156" s="103"/>
    </row>
    <row r="157" spans="1:20">
      <c r="A157" s="5"/>
      <c r="C157" s="86"/>
      <c r="E157" s="86"/>
      <c r="F157" s="86"/>
      <c r="G157" s="86"/>
      <c r="H157" s="86"/>
      <c r="J157" s="86"/>
      <c r="K157" s="90"/>
    </row>
    <row r="158" spans="1:20">
      <c r="A158" s="5"/>
      <c r="B158" s="2" t="s">
        <v>311</v>
      </c>
      <c r="C158" s="86"/>
      <c r="D158" s="86"/>
      <c r="E158" s="86"/>
      <c r="F158" s="86"/>
      <c r="G158" s="86"/>
      <c r="H158" s="86"/>
      <c r="I158" s="86"/>
      <c r="J158" s="86"/>
      <c r="K158" s="90"/>
    </row>
    <row r="159" spans="1:20">
      <c r="A159" s="5">
        <v>9</v>
      </c>
      <c r="B159" s="66" t="str">
        <f>+B147</f>
        <v xml:space="preserve">  Transmission </v>
      </c>
      <c r="C159" s="86" t="s">
        <v>70</v>
      </c>
      <c r="D159" s="93">
        <v>29280733</v>
      </c>
      <c r="E159" s="86"/>
      <c r="F159" s="86" t="s">
        <v>11</v>
      </c>
      <c r="G159" s="64">
        <f>+G112</f>
        <v>1.4906360487130855E-2</v>
      </c>
      <c r="H159" s="86"/>
      <c r="I159" s="30">
        <f>+G159*D159</f>
        <v>436469.16142542852</v>
      </c>
      <c r="J159" s="86"/>
      <c r="K159" s="113"/>
    </row>
    <row r="160" spans="1:20">
      <c r="A160" s="5">
        <v>10</v>
      </c>
      <c r="B160" s="2" t="s">
        <v>48</v>
      </c>
      <c r="C160" s="86" t="s">
        <v>312</v>
      </c>
      <c r="D160" s="93">
        <f>311247+1932964</f>
        <v>2244211</v>
      </c>
      <c r="E160" s="86"/>
      <c r="F160" s="86" t="s">
        <v>49</v>
      </c>
      <c r="G160" s="64">
        <f>+G150</f>
        <v>0</v>
      </c>
      <c r="H160" s="86"/>
      <c r="I160" s="30">
        <f>+G160*D160</f>
        <v>0</v>
      </c>
      <c r="J160" s="86"/>
      <c r="K160" s="113"/>
    </row>
    <row r="161" spans="1:11" ht="16.5" thickBot="1">
      <c r="A161" s="5">
        <v>11</v>
      </c>
      <c r="B161" s="66" t="str">
        <f>+B154</f>
        <v xml:space="preserve">  Common</v>
      </c>
      <c r="C161" s="86" t="s">
        <v>230</v>
      </c>
      <c r="D161" s="111">
        <v>0</v>
      </c>
      <c r="E161" s="86"/>
      <c r="F161" s="86" t="s">
        <v>100</v>
      </c>
      <c r="G161" s="64">
        <f>+G154</f>
        <v>0</v>
      </c>
      <c r="H161" s="86"/>
      <c r="I161" s="56">
        <f>+G161*D161</f>
        <v>0</v>
      </c>
      <c r="J161" s="86"/>
      <c r="K161" s="113"/>
    </row>
    <row r="162" spans="1:11">
      <c r="A162" s="5">
        <v>12</v>
      </c>
      <c r="B162" s="2" t="s">
        <v>279</v>
      </c>
      <c r="C162" s="86"/>
      <c r="D162" s="30">
        <f>SUM(D159:D161)</f>
        <v>31524944</v>
      </c>
      <c r="E162" s="86"/>
      <c r="F162" s="86"/>
      <c r="G162" s="86"/>
      <c r="H162" s="86"/>
      <c r="I162" s="30">
        <f>SUM(I159:I161)</f>
        <v>436469.16142542852</v>
      </c>
      <c r="J162" s="86"/>
      <c r="K162" s="90"/>
    </row>
    <row r="163" spans="1:11">
      <c r="A163" s="5"/>
      <c r="B163" s="2"/>
      <c r="C163" s="86"/>
      <c r="D163" s="86"/>
      <c r="E163" s="86"/>
      <c r="F163" s="86"/>
      <c r="G163" s="86"/>
      <c r="H163" s="86"/>
      <c r="I163" s="86"/>
      <c r="J163" s="86"/>
      <c r="K163" s="90"/>
    </row>
    <row r="164" spans="1:11">
      <c r="A164" s="5" t="s">
        <v>2</v>
      </c>
      <c r="B164" s="2" t="s">
        <v>257</v>
      </c>
      <c r="D164" s="86"/>
      <c r="E164" s="86"/>
      <c r="F164" s="86"/>
      <c r="G164" s="86"/>
      <c r="H164" s="86"/>
      <c r="I164" s="86"/>
      <c r="J164" s="86"/>
      <c r="K164" s="90"/>
    </row>
    <row r="165" spans="1:11">
      <c r="A165" s="5"/>
      <c r="B165" s="2" t="s">
        <v>71</v>
      </c>
      <c r="E165" s="86"/>
      <c r="F165" s="86"/>
      <c r="H165" s="86"/>
      <c r="J165" s="86"/>
      <c r="K165" s="113"/>
    </row>
    <row r="166" spans="1:11">
      <c r="A166" s="5">
        <v>13</v>
      </c>
      <c r="B166" s="2" t="s">
        <v>72</v>
      </c>
      <c r="C166" s="86" t="s">
        <v>207</v>
      </c>
      <c r="D166" s="93">
        <v>0</v>
      </c>
      <c r="E166" s="86"/>
      <c r="F166" s="86" t="s">
        <v>49</v>
      </c>
      <c r="G166" s="55">
        <f>+G160</f>
        <v>0</v>
      </c>
      <c r="H166" s="86"/>
      <c r="I166" s="30">
        <f>+G166*D166</f>
        <v>0</v>
      </c>
      <c r="J166" s="86"/>
      <c r="K166" s="113"/>
    </row>
    <row r="167" spans="1:11">
      <c r="A167" s="5">
        <v>14</v>
      </c>
      <c r="B167" s="2" t="s">
        <v>73</v>
      </c>
      <c r="C167" s="30" t="str">
        <f>+C166</f>
        <v>263.i</v>
      </c>
      <c r="D167" s="93">
        <v>0</v>
      </c>
      <c r="E167" s="86"/>
      <c r="F167" s="30" t="str">
        <f>+F166</f>
        <v>W/S</v>
      </c>
      <c r="G167" s="55">
        <f>+G166</f>
        <v>0</v>
      </c>
      <c r="H167" s="86"/>
      <c r="I167" s="30">
        <f>+G167*D167</f>
        <v>0</v>
      </c>
      <c r="J167" s="86"/>
      <c r="K167" s="113"/>
    </row>
    <row r="168" spans="1:11">
      <c r="A168" s="5">
        <v>15</v>
      </c>
      <c r="B168" s="2" t="s">
        <v>74</v>
      </c>
      <c r="C168" s="86" t="s">
        <v>2</v>
      </c>
      <c r="E168" s="86"/>
      <c r="F168" s="86"/>
      <c r="H168" s="86"/>
      <c r="J168" s="86"/>
      <c r="K168" s="113"/>
    </row>
    <row r="169" spans="1:11">
      <c r="A169" s="5">
        <v>16</v>
      </c>
      <c r="B169" s="2" t="s">
        <v>75</v>
      </c>
      <c r="C169" s="86" t="s">
        <v>207</v>
      </c>
      <c r="D169" s="93">
        <v>11299620</v>
      </c>
      <c r="E169" s="86"/>
      <c r="F169" s="86" t="s">
        <v>64</v>
      </c>
      <c r="G169" s="55">
        <f>+G86</f>
        <v>1.4635559289680701E-2</v>
      </c>
      <c r="H169" s="86"/>
      <c r="I169" s="30">
        <f>+G169*D169</f>
        <v>165376.25846086183</v>
      </c>
      <c r="J169" s="86"/>
      <c r="K169" s="113"/>
    </row>
    <row r="170" spans="1:11">
      <c r="A170" s="5">
        <v>17</v>
      </c>
      <c r="B170" s="2" t="s">
        <v>76</v>
      </c>
      <c r="C170" s="86" t="s">
        <v>207</v>
      </c>
      <c r="D170" s="93">
        <v>-23</v>
      </c>
      <c r="E170" s="86"/>
      <c r="F170" s="34" t="str">
        <f>+F105</f>
        <v>NA</v>
      </c>
      <c r="G170" s="119" t="s">
        <v>193</v>
      </c>
      <c r="H170" s="86"/>
      <c r="I170" s="86">
        <v>0</v>
      </c>
      <c r="J170" s="86"/>
      <c r="K170" s="113"/>
    </row>
    <row r="171" spans="1:11">
      <c r="A171" s="5">
        <v>18</v>
      </c>
      <c r="B171" s="2" t="s">
        <v>77</v>
      </c>
      <c r="C171" s="30" t="str">
        <f>+C170</f>
        <v>263.i</v>
      </c>
      <c r="D171" s="93">
        <v>25</v>
      </c>
      <c r="E171" s="86"/>
      <c r="F171" s="30" t="str">
        <f>+F169</f>
        <v>GP</v>
      </c>
      <c r="G171" s="55">
        <f>+G169</f>
        <v>1.4635559289680701E-2</v>
      </c>
      <c r="H171" s="86"/>
      <c r="I171" s="30">
        <f>+G171*D171</f>
        <v>0.36588898224201749</v>
      </c>
      <c r="J171" s="86"/>
      <c r="K171" s="113"/>
    </row>
    <row r="172" spans="1:11" ht="16.5" thickBot="1">
      <c r="A172" s="5">
        <v>19</v>
      </c>
      <c r="B172" s="2" t="s">
        <v>78</v>
      </c>
      <c r="C172" s="86"/>
      <c r="D172" s="111">
        <v>0</v>
      </c>
      <c r="E172" s="86"/>
      <c r="F172" s="86" t="s">
        <v>64</v>
      </c>
      <c r="G172" s="55">
        <f>+G169</f>
        <v>1.4635559289680701E-2</v>
      </c>
      <c r="H172" s="86"/>
      <c r="I172" s="56">
        <f>+G172*D172</f>
        <v>0</v>
      </c>
      <c r="J172" s="86"/>
      <c r="K172" s="113"/>
    </row>
    <row r="173" spans="1:11">
      <c r="A173" s="5">
        <v>20</v>
      </c>
      <c r="B173" s="2" t="s">
        <v>79</v>
      </c>
      <c r="C173" s="86"/>
      <c r="D173" s="30">
        <f>SUM(D166:D172)</f>
        <v>11299622</v>
      </c>
      <c r="E173" s="86"/>
      <c r="F173" s="86"/>
      <c r="G173" s="91"/>
      <c r="H173" s="86"/>
      <c r="I173" s="30">
        <f>SUM(I166:I172)</f>
        <v>165376.62434984409</v>
      </c>
      <c r="J173" s="86"/>
      <c r="K173" s="90"/>
    </row>
    <row r="174" spans="1:11">
      <c r="A174" s="5"/>
      <c r="B174" s="2"/>
      <c r="C174" s="86"/>
      <c r="D174" s="86"/>
      <c r="E174" s="86"/>
      <c r="F174" s="86"/>
      <c r="G174" s="91"/>
      <c r="H174" s="86"/>
      <c r="I174" s="86"/>
      <c r="J174" s="86"/>
      <c r="K174" s="90"/>
    </row>
    <row r="175" spans="1:11">
      <c r="A175" s="5" t="s">
        <v>2</v>
      </c>
      <c r="B175" s="2" t="s">
        <v>80</v>
      </c>
      <c r="C175" s="86" t="s">
        <v>258</v>
      </c>
      <c r="D175" s="86"/>
      <c r="E175" s="86"/>
      <c r="G175" s="22"/>
      <c r="H175" s="86"/>
      <c r="J175" s="86"/>
    </row>
    <row r="176" spans="1:11">
      <c r="A176" s="5">
        <v>21</v>
      </c>
      <c r="B176" s="19" t="s">
        <v>174</v>
      </c>
      <c r="C176" s="86"/>
      <c r="D176" s="71">
        <f>IF(D298&gt;0,1-(((1-D299)*(1-D298))/(1-D299*D298*D300)),0)</f>
        <v>0.257637</v>
      </c>
      <c r="E176" s="86"/>
      <c r="G176" s="22"/>
      <c r="H176" s="86"/>
      <c r="J176" s="86"/>
    </row>
    <row r="177" spans="1:11">
      <c r="A177" s="5">
        <v>22</v>
      </c>
      <c r="B177" s="84" t="s">
        <v>175</v>
      </c>
      <c r="C177" s="86"/>
      <c r="D177" s="71">
        <f>IF(I259&gt;0,(D176/(1-D176))*(1-I256/I259),0)</f>
        <v>0.27277265541594053</v>
      </c>
      <c r="E177" s="86"/>
      <c r="G177" s="22"/>
      <c r="H177" s="86"/>
      <c r="J177" s="86"/>
    </row>
    <row r="178" spans="1:11">
      <c r="A178" s="5"/>
      <c r="B178" s="2" t="s">
        <v>245</v>
      </c>
      <c r="C178" s="86"/>
      <c r="D178" s="86"/>
      <c r="E178" s="86"/>
      <c r="G178" s="22"/>
      <c r="H178" s="86"/>
      <c r="J178" s="86"/>
    </row>
    <row r="179" spans="1:11">
      <c r="A179" s="5"/>
      <c r="B179" s="2" t="s">
        <v>177</v>
      </c>
      <c r="C179" s="86"/>
      <c r="D179" s="86"/>
      <c r="E179" s="86"/>
      <c r="G179" s="22"/>
      <c r="H179" s="86"/>
      <c r="J179" s="86"/>
    </row>
    <row r="180" spans="1:11">
      <c r="A180" s="5">
        <v>23</v>
      </c>
      <c r="B180" s="19" t="s">
        <v>176</v>
      </c>
      <c r="C180" s="86"/>
      <c r="D180" s="72">
        <f>IF(D176&gt;0,1/(1-D176),0)</f>
        <v>1.3470498933810009</v>
      </c>
      <c r="E180" s="86"/>
      <c r="G180" s="22"/>
      <c r="H180" s="86"/>
      <c r="J180" s="86"/>
    </row>
    <row r="181" spans="1:11">
      <c r="A181" s="5">
        <v>24</v>
      </c>
      <c r="B181" s="2" t="s">
        <v>318</v>
      </c>
      <c r="C181" s="86"/>
      <c r="D181" s="96">
        <v>0</v>
      </c>
      <c r="E181" s="86"/>
      <c r="G181" s="22"/>
      <c r="H181" s="86"/>
      <c r="J181" s="86"/>
    </row>
    <row r="182" spans="1:11">
      <c r="A182" s="5" t="s">
        <v>352</v>
      </c>
      <c r="B182" s="167" t="s">
        <v>353</v>
      </c>
      <c r="C182" s="86"/>
      <c r="D182" s="96">
        <v>625612</v>
      </c>
      <c r="E182" s="86"/>
      <c r="G182" s="22"/>
      <c r="H182" s="86"/>
      <c r="J182" s="86"/>
    </row>
    <row r="183" spans="1:11">
      <c r="A183" s="5" t="s">
        <v>354</v>
      </c>
      <c r="B183" s="167" t="s">
        <v>355</v>
      </c>
      <c r="C183" s="86"/>
      <c r="D183" s="96">
        <v>428400</v>
      </c>
      <c r="E183" s="86"/>
      <c r="G183" s="22"/>
      <c r="H183" s="86"/>
      <c r="J183" s="86"/>
    </row>
    <row r="184" spans="1:11">
      <c r="A184" s="5">
        <v>25</v>
      </c>
      <c r="B184" s="19" t="s">
        <v>178</v>
      </c>
      <c r="C184" s="120"/>
      <c r="D184" s="30">
        <f>D177*D190</f>
        <v>30858811.095765095</v>
      </c>
      <c r="E184" s="86"/>
      <c r="F184" s="86" t="s">
        <v>45</v>
      </c>
      <c r="G184" s="91"/>
      <c r="H184" s="86"/>
      <c r="I184" s="30">
        <f>D177*I190</f>
        <v>452322.71676091704</v>
      </c>
      <c r="J184" s="86"/>
      <c r="K184" s="121" t="s">
        <v>2</v>
      </c>
    </row>
    <row r="185" spans="1:11">
      <c r="A185" s="5">
        <v>26</v>
      </c>
      <c r="B185" s="84" t="s">
        <v>180</v>
      </c>
      <c r="C185" s="120"/>
      <c r="D185" s="73">
        <f>D180*D181</f>
        <v>0</v>
      </c>
      <c r="E185" s="86"/>
      <c r="F185" s="84" t="s">
        <v>56</v>
      </c>
      <c r="G185" s="55">
        <f>G102</f>
        <v>1.4666817831061559E-2</v>
      </c>
      <c r="H185" s="86"/>
      <c r="I185" s="73">
        <f>G185*D185</f>
        <v>0</v>
      </c>
      <c r="J185" s="86"/>
      <c r="K185" s="121"/>
    </row>
    <row r="186" spans="1:11">
      <c r="A186" s="5" t="s">
        <v>357</v>
      </c>
      <c r="B186" s="167" t="s">
        <v>356</v>
      </c>
      <c r="C186" s="120"/>
      <c r="D186" s="73">
        <f>D180*D182</f>
        <v>842730.57789787475</v>
      </c>
      <c r="E186" s="86"/>
      <c r="F186" s="84" t="s">
        <v>56</v>
      </c>
      <c r="G186" s="55">
        <f>G102</f>
        <v>1.4666817831061559E-2</v>
      </c>
      <c r="H186" s="86"/>
      <c r="I186" s="73">
        <f>G186*D186</f>
        <v>12360.175866693362</v>
      </c>
      <c r="J186" s="86"/>
      <c r="K186" s="121"/>
    </row>
    <row r="187" spans="1:11" ht="16.5" thickBot="1">
      <c r="A187" s="5" t="s">
        <v>358</v>
      </c>
      <c r="B187" s="167" t="s">
        <v>359</v>
      </c>
      <c r="C187" s="120"/>
      <c r="D187" s="56">
        <f>D180*D183</f>
        <v>577076.17432442075</v>
      </c>
      <c r="E187" s="86"/>
      <c r="F187" s="84" t="s">
        <v>56</v>
      </c>
      <c r="G187" s="55">
        <f>G102</f>
        <v>1.4666817831061559E-2</v>
      </c>
      <c r="H187" s="86"/>
      <c r="I187" s="56">
        <f>G187*D187</f>
        <v>8463.8711234622024</v>
      </c>
      <c r="J187" s="86"/>
      <c r="K187" s="121"/>
    </row>
    <row r="188" spans="1:11">
      <c r="A188" s="5">
        <v>27</v>
      </c>
      <c r="B188" s="19" t="s">
        <v>162</v>
      </c>
      <c r="C188" s="84" t="s">
        <v>364</v>
      </c>
      <c r="D188" s="168">
        <f>+D184+D185+D186+D187</f>
        <v>32278617.847987391</v>
      </c>
      <c r="E188" s="86"/>
      <c r="F188" s="86" t="s">
        <v>2</v>
      </c>
      <c r="G188" s="91" t="s">
        <v>2</v>
      </c>
      <c r="H188" s="86"/>
      <c r="I188" s="168">
        <f>+I184+I185+I186+I187</f>
        <v>473146.76375107263</v>
      </c>
      <c r="J188" s="86"/>
      <c r="K188" s="90"/>
    </row>
    <row r="189" spans="1:11">
      <c r="A189" s="5" t="s">
        <v>2</v>
      </c>
      <c r="C189" s="122"/>
      <c r="D189" s="86"/>
      <c r="E189" s="86"/>
      <c r="F189" s="86"/>
      <c r="G189" s="91"/>
      <c r="H189" s="86"/>
      <c r="I189" s="86"/>
      <c r="J189" s="86"/>
      <c r="K189" s="90"/>
    </row>
    <row r="190" spans="1:11">
      <c r="A190" s="5">
        <v>28</v>
      </c>
      <c r="B190" s="2" t="s">
        <v>81</v>
      </c>
      <c r="C190" s="112"/>
      <c r="D190" s="30">
        <f>+$I259*D120</f>
        <v>113130148.79995827</v>
      </c>
      <c r="E190" s="86"/>
      <c r="F190" s="86" t="s">
        <v>45</v>
      </c>
      <c r="G190" s="22"/>
      <c r="H190" s="86"/>
      <c r="I190" s="30">
        <f>+$I259*I120</f>
        <v>1658240.691579541</v>
      </c>
      <c r="J190" s="86"/>
    </row>
    <row r="191" spans="1:11">
      <c r="A191" s="5"/>
      <c r="B191" s="19" t="s">
        <v>241</v>
      </c>
      <c r="D191" s="86"/>
      <c r="E191" s="86"/>
      <c r="F191" s="86"/>
      <c r="G191" s="22"/>
      <c r="H191" s="86"/>
      <c r="I191" s="86"/>
      <c r="J191" s="86"/>
      <c r="K191" s="113"/>
    </row>
    <row r="192" spans="1:11">
      <c r="A192" s="5"/>
      <c r="B192" s="2"/>
      <c r="D192" s="117"/>
      <c r="E192" s="86"/>
      <c r="F192" s="86"/>
      <c r="G192" s="22"/>
      <c r="H192" s="86"/>
      <c r="I192" s="117"/>
      <c r="J192" s="86"/>
      <c r="K192" s="113"/>
    </row>
    <row r="193" spans="1:14">
      <c r="A193" s="5">
        <v>29</v>
      </c>
      <c r="B193" s="2" t="s">
        <v>179</v>
      </c>
      <c r="C193" s="86"/>
      <c r="D193" s="73">
        <f>+D190+D188+D173+D162+D156</f>
        <v>211977140.64794567</v>
      </c>
      <c r="E193" s="86"/>
      <c r="F193" s="86"/>
      <c r="G193" s="86"/>
      <c r="H193" s="86"/>
      <c r="I193" s="73">
        <f>+I190+I188+I173+I162+I156</f>
        <v>2975077.3157493551</v>
      </c>
      <c r="J193" s="4"/>
      <c r="K193" s="13"/>
    </row>
    <row r="194" spans="1:14">
      <c r="A194" s="5"/>
      <c r="B194" s="2"/>
      <c r="C194" s="86"/>
      <c r="D194" s="117"/>
      <c r="E194" s="86"/>
      <c r="F194" s="86"/>
      <c r="G194" s="86"/>
      <c r="H194" s="86"/>
      <c r="I194" s="117"/>
      <c r="J194" s="4"/>
      <c r="K194" s="13"/>
    </row>
    <row r="195" spans="1:14">
      <c r="A195" s="36">
        <v>30</v>
      </c>
      <c r="B195" s="20" t="s">
        <v>295</v>
      </c>
      <c r="C195" s="90"/>
      <c r="D195" s="117"/>
      <c r="E195" s="86"/>
      <c r="F195" s="86"/>
      <c r="G195" s="86"/>
      <c r="H195" s="86"/>
      <c r="I195" s="117"/>
      <c r="J195" s="4"/>
      <c r="K195" s="13"/>
    </row>
    <row r="196" spans="1:14">
      <c r="A196" s="36"/>
      <c r="B196" s="422" t="s">
        <v>240</v>
      </c>
      <c r="C196" s="422"/>
      <c r="J196" s="4"/>
      <c r="K196" s="13"/>
    </row>
    <row r="197" spans="1:14">
      <c r="A197" s="36"/>
      <c r="B197" s="20" t="s">
        <v>239</v>
      </c>
      <c r="C197" s="90"/>
      <c r="D197" s="115">
        <v>0</v>
      </c>
      <c r="E197" s="86"/>
      <c r="F197" s="86"/>
      <c r="G197" s="86"/>
      <c r="H197" s="86"/>
      <c r="I197" s="115">
        <v>0</v>
      </c>
      <c r="J197" s="4"/>
      <c r="K197" s="13"/>
    </row>
    <row r="198" spans="1:14">
      <c r="A198" s="36"/>
      <c r="B198" s="20"/>
      <c r="C198" s="90"/>
      <c r="D198" s="90"/>
      <c r="E198" s="90"/>
      <c r="F198" s="90"/>
      <c r="G198" s="90"/>
      <c r="H198" s="90"/>
      <c r="I198" s="90"/>
      <c r="J198" s="4"/>
      <c r="K198" s="13"/>
    </row>
    <row r="199" spans="1:14" ht="15.75" customHeight="1">
      <c r="A199" s="36" t="s">
        <v>300</v>
      </c>
      <c r="B199" s="20" t="s">
        <v>322</v>
      </c>
      <c r="C199" s="90"/>
      <c r="D199" s="123"/>
      <c r="E199" s="90"/>
      <c r="F199" s="86"/>
      <c r="G199" s="86"/>
      <c r="H199" s="86"/>
      <c r="I199" s="117"/>
      <c r="J199" s="4"/>
      <c r="K199" s="13"/>
    </row>
    <row r="200" spans="1:14">
      <c r="A200" s="36"/>
      <c r="B200" s="422" t="s">
        <v>240</v>
      </c>
      <c r="C200" s="422"/>
      <c r="J200" s="4"/>
      <c r="K200" s="13"/>
    </row>
    <row r="201" spans="1:14" ht="16.5" thickBot="1">
      <c r="A201" s="36"/>
      <c r="B201" s="20" t="s">
        <v>301</v>
      </c>
      <c r="C201" s="90"/>
      <c r="D201" s="111">
        <v>0</v>
      </c>
      <c r="E201" s="86"/>
      <c r="F201" s="86"/>
      <c r="G201" s="86"/>
      <c r="H201" s="86"/>
      <c r="I201" s="111">
        <v>0</v>
      </c>
      <c r="J201" s="4"/>
      <c r="K201" s="13"/>
    </row>
    <row r="202" spans="1:14" ht="16.5" thickBot="1">
      <c r="A202" s="36">
        <v>31</v>
      </c>
      <c r="B202" s="103" t="s">
        <v>238</v>
      </c>
      <c r="C202" s="90"/>
      <c r="D202" s="74">
        <f>D193-D197-D201</f>
        <v>211977140.64794567</v>
      </c>
      <c r="E202" s="90"/>
      <c r="F202" s="90"/>
      <c r="G202" s="90"/>
      <c r="H202" s="90"/>
      <c r="I202" s="74">
        <f>I193-I197-I201</f>
        <v>2975077.3157493551</v>
      </c>
      <c r="J202" s="13"/>
      <c r="K202" s="90"/>
      <c r="L202" s="103"/>
      <c r="M202" s="103"/>
      <c r="N202" s="103"/>
    </row>
    <row r="203" spans="1:14" ht="16.5" thickTop="1">
      <c r="A203" s="36"/>
      <c r="B203" s="20" t="s">
        <v>302</v>
      </c>
      <c r="C203" s="90"/>
      <c r="D203" s="117"/>
      <c r="E203" s="86"/>
      <c r="F203" s="86"/>
      <c r="G203" s="86"/>
      <c r="H203" s="86"/>
      <c r="I203" s="117"/>
      <c r="J203" s="4"/>
      <c r="K203" s="13"/>
    </row>
    <row r="204" spans="1:14">
      <c r="A204" s="5"/>
      <c r="B204" s="2"/>
      <c r="C204" s="86"/>
      <c r="D204" s="117"/>
      <c r="E204" s="86"/>
      <c r="F204" s="86"/>
      <c r="G204" s="86"/>
      <c r="H204" s="86"/>
      <c r="I204" s="117"/>
      <c r="J204" s="4"/>
      <c r="K204" s="13"/>
    </row>
    <row r="205" spans="1:14">
      <c r="A205" s="5"/>
      <c r="B205" s="2"/>
      <c r="C205" s="86"/>
      <c r="D205" s="117"/>
      <c r="E205" s="86"/>
      <c r="F205" s="86"/>
      <c r="G205" s="86"/>
      <c r="H205" s="86"/>
      <c r="I205" s="117"/>
      <c r="J205" s="4"/>
      <c r="K205" s="6" t="s">
        <v>327</v>
      </c>
    </row>
    <row r="206" spans="1:14">
      <c r="B206" s="2"/>
      <c r="C206" s="2"/>
      <c r="D206" s="3"/>
      <c r="E206" s="2"/>
      <c r="F206" s="2"/>
      <c r="G206" s="2"/>
      <c r="H206" s="4"/>
      <c r="I206" s="4"/>
      <c r="J206" s="419" t="s">
        <v>202</v>
      </c>
      <c r="K206" s="419"/>
    </row>
    <row r="207" spans="1:14">
      <c r="B207" s="2" t="s">
        <v>0</v>
      </c>
      <c r="C207" s="2"/>
      <c r="D207" s="3" t="s">
        <v>1</v>
      </c>
      <c r="E207" s="2"/>
      <c r="F207" s="2"/>
      <c r="G207" s="2"/>
      <c r="H207" s="423" t="str">
        <f>K4</f>
        <v>For the 12 months ended 12/31/18</v>
      </c>
      <c r="I207" s="423"/>
      <c r="J207" s="423"/>
      <c r="K207" s="423"/>
    </row>
    <row r="208" spans="1:14">
      <c r="B208" s="2"/>
      <c r="C208" s="86" t="s">
        <v>2</v>
      </c>
      <c r="D208" s="86" t="s">
        <v>3</v>
      </c>
      <c r="E208" s="86"/>
      <c r="F208" s="86"/>
      <c r="G208" s="86"/>
      <c r="H208" s="4"/>
      <c r="I208" s="4"/>
      <c r="J208" s="4"/>
      <c r="K208" s="13"/>
    </row>
    <row r="209" spans="1:19" ht="9" customHeight="1">
      <c r="A209" s="5"/>
      <c r="J209" s="86"/>
      <c r="K209" s="90"/>
    </row>
    <row r="210" spans="1:19">
      <c r="A210" s="5"/>
      <c r="D210" s="68" t="str">
        <f>D7</f>
        <v>AEP INDIANA MICHIGAN TRANSMISSION COMPANY</v>
      </c>
      <c r="J210" s="86"/>
      <c r="K210" s="90"/>
    </row>
    <row r="211" spans="1:19">
      <c r="A211" s="5"/>
      <c r="C211" s="109" t="s">
        <v>82</v>
      </c>
      <c r="E211" s="4"/>
      <c r="F211" s="4"/>
      <c r="G211" s="4"/>
      <c r="H211" s="4"/>
      <c r="I211" s="4"/>
      <c r="J211" s="86"/>
      <c r="K211" s="90"/>
    </row>
    <row r="212" spans="1:19">
      <c r="A212" s="5" t="s">
        <v>4</v>
      </c>
      <c r="B212" s="109"/>
      <c r="C212" s="4"/>
      <c r="D212" s="4"/>
      <c r="E212" s="4"/>
      <c r="F212" s="4"/>
      <c r="G212" s="4"/>
      <c r="H212" s="4"/>
      <c r="I212" s="4"/>
      <c r="J212" s="86"/>
      <c r="K212" s="90"/>
    </row>
    <row r="213" spans="1:19" ht="16.5" thickBot="1">
      <c r="A213" s="10" t="s">
        <v>6</v>
      </c>
      <c r="B213" s="20" t="s">
        <v>85</v>
      </c>
      <c r="C213" s="13"/>
      <c r="D213" s="13"/>
      <c r="E213" s="13"/>
      <c r="F213" s="13"/>
      <c r="G213" s="13"/>
      <c r="H213" s="103"/>
      <c r="I213" s="103"/>
      <c r="J213" s="90"/>
      <c r="K213" s="90"/>
    </row>
    <row r="214" spans="1:19">
      <c r="A214" s="5">
        <v>1</v>
      </c>
      <c r="B214" s="13" t="s">
        <v>260</v>
      </c>
      <c r="C214" s="13"/>
      <c r="D214" s="90"/>
      <c r="E214" s="90"/>
      <c r="F214" s="90"/>
      <c r="G214" s="90"/>
      <c r="H214" s="90"/>
      <c r="I214" s="34">
        <f>D82</f>
        <v>1807420338</v>
      </c>
      <c r="J214" s="90"/>
      <c r="K214" s="90"/>
    </row>
    <row r="215" spans="1:19">
      <c r="A215" s="5">
        <v>2</v>
      </c>
      <c r="B215" s="13" t="s">
        <v>259</v>
      </c>
      <c r="C215" s="103"/>
      <c r="D215" s="124"/>
      <c r="E215" s="103"/>
      <c r="F215" s="103"/>
      <c r="G215" s="103"/>
      <c r="H215" s="103"/>
      <c r="I215" s="93">
        <f>'WS A I&amp;M Transco'!C10-'WS A I&amp;M Transco'!C22</f>
        <v>1780478278.8900001</v>
      </c>
      <c r="J215" s="348"/>
      <c r="K215" s="348"/>
    </row>
    <row r="216" spans="1:19" ht="16.5" thickBot="1">
      <c r="A216" s="5">
        <v>3</v>
      </c>
      <c r="B216" s="21" t="s">
        <v>261</v>
      </c>
      <c r="C216" s="21"/>
      <c r="D216" s="123"/>
      <c r="E216" s="90"/>
      <c r="F216" s="90"/>
      <c r="G216" s="125"/>
      <c r="H216" s="90"/>
      <c r="I216" s="111">
        <v>0</v>
      </c>
      <c r="J216" s="90"/>
      <c r="K216" s="90"/>
    </row>
    <row r="217" spans="1:19">
      <c r="A217" s="5">
        <v>4</v>
      </c>
      <c r="B217" s="13" t="s">
        <v>198</v>
      </c>
      <c r="C217" s="13"/>
      <c r="D217" s="123"/>
      <c r="E217" s="90"/>
      <c r="F217" s="90"/>
      <c r="G217" s="125"/>
      <c r="H217" s="90"/>
      <c r="I217" s="34">
        <f>I214-I215-I216</f>
        <v>26942059.109999895</v>
      </c>
      <c r="J217" s="90"/>
      <c r="K217" s="90"/>
    </row>
    <row r="218" spans="1:19" ht="9" customHeight="1">
      <c r="A218" s="5"/>
      <c r="B218" s="103"/>
      <c r="C218" s="13"/>
      <c r="D218" s="123"/>
      <c r="E218" s="90"/>
      <c r="F218" s="90"/>
      <c r="G218" s="125"/>
      <c r="H218" s="90"/>
      <c r="I218" s="103"/>
      <c r="J218" s="90"/>
      <c r="K218" s="90"/>
      <c r="N218" s="124"/>
      <c r="O218" s="124"/>
      <c r="P218" s="124"/>
      <c r="Q218" s="124"/>
      <c r="R218" s="124"/>
      <c r="S218" s="124"/>
    </row>
    <row r="219" spans="1:19">
      <c r="A219" s="5">
        <v>5</v>
      </c>
      <c r="B219" s="13" t="s">
        <v>262</v>
      </c>
      <c r="C219" s="126"/>
      <c r="D219" s="127"/>
      <c r="E219" s="128"/>
      <c r="F219" s="128"/>
      <c r="G219" s="129"/>
      <c r="H219" s="90" t="s">
        <v>86</v>
      </c>
      <c r="I219" s="75">
        <f>IF(I214&gt;0,I217/I214,0)</f>
        <v>1.4906360487130855E-2</v>
      </c>
      <c r="J219" s="90"/>
      <c r="K219" s="90"/>
      <c r="N219" s="130"/>
      <c r="O219" s="130"/>
      <c r="P219" s="124"/>
      <c r="Q219" s="124"/>
      <c r="R219" s="124"/>
      <c r="S219" s="124"/>
    </row>
    <row r="220" spans="1:19" ht="9" customHeight="1">
      <c r="A220" s="5"/>
      <c r="B220" s="103"/>
      <c r="C220" s="103"/>
      <c r="D220" s="124"/>
      <c r="E220" s="103"/>
      <c r="F220" s="103"/>
      <c r="G220" s="103"/>
      <c r="H220" s="103"/>
      <c r="I220" s="103"/>
      <c r="J220" s="90"/>
      <c r="K220" s="90"/>
      <c r="N220" s="131"/>
      <c r="O220" s="133"/>
      <c r="P220" s="131"/>
      <c r="Q220" s="132"/>
      <c r="R220" s="132"/>
      <c r="S220" s="124"/>
    </row>
    <row r="221" spans="1:19">
      <c r="A221" s="5"/>
      <c r="B221" s="20" t="s">
        <v>83</v>
      </c>
      <c r="C221" s="103"/>
      <c r="D221" s="124"/>
      <c r="E221" s="103"/>
      <c r="F221" s="103"/>
      <c r="G221" s="103"/>
      <c r="H221" s="103"/>
      <c r="I221" s="103"/>
      <c r="J221" s="90"/>
      <c r="K221" s="90"/>
      <c r="N221" s="420"/>
      <c r="O221" s="421"/>
      <c r="P221" s="421"/>
      <c r="Q221" s="421"/>
      <c r="R221" s="421"/>
      <c r="S221" s="124"/>
    </row>
    <row r="222" spans="1:19">
      <c r="A222" s="5">
        <v>6</v>
      </c>
      <c r="B222" s="103" t="s">
        <v>263</v>
      </c>
      <c r="C222" s="103"/>
      <c r="D222" s="48"/>
      <c r="E222" s="13"/>
      <c r="F222" s="13"/>
      <c r="G222" s="36"/>
      <c r="H222" s="13"/>
      <c r="I222" s="34">
        <f>D147</f>
        <v>16550761</v>
      </c>
      <c r="J222" s="90"/>
      <c r="K222" s="90"/>
      <c r="M222"/>
      <c r="N222" s="134"/>
      <c r="O222" s="133"/>
      <c r="P222" s="131"/>
      <c r="Q222" s="132"/>
      <c r="R222" s="132"/>
      <c r="S222" s="124"/>
    </row>
    <row r="223" spans="1:19" ht="16.5" thickBot="1">
      <c r="A223" s="5">
        <v>7</v>
      </c>
      <c r="B223" s="21" t="s">
        <v>264</v>
      </c>
      <c r="C223" s="21"/>
      <c r="D223" s="123"/>
      <c r="E223" s="123"/>
      <c r="F223" s="90"/>
      <c r="G223" s="90"/>
      <c r="H223" s="90"/>
      <c r="I223" s="111">
        <v>387118</v>
      </c>
      <c r="J223" s="90"/>
      <c r="K223" s="90"/>
      <c r="L223"/>
      <c r="M223"/>
      <c r="N223" s="135"/>
      <c r="O223" s="133"/>
      <c r="P223" s="131"/>
      <c r="Q223" s="132"/>
      <c r="R223" s="132"/>
      <c r="S223" s="124"/>
    </row>
    <row r="224" spans="1:19">
      <c r="A224" s="5">
        <v>8</v>
      </c>
      <c r="B224" s="13" t="s">
        <v>265</v>
      </c>
      <c r="C224" s="126"/>
      <c r="D224" s="127"/>
      <c r="E224" s="128"/>
      <c r="F224" s="128"/>
      <c r="G224" s="129"/>
      <c r="H224" s="128"/>
      <c r="I224" s="34">
        <f>+I222-I223</f>
        <v>16163643</v>
      </c>
      <c r="J224" s="103"/>
      <c r="M224"/>
      <c r="N224" s="136"/>
      <c r="O224" s="137"/>
      <c r="P224" s="137"/>
      <c r="Q224" s="134"/>
      <c r="R224" s="134"/>
      <c r="S224" s="124"/>
    </row>
    <row r="225" spans="1:19">
      <c r="A225" s="5"/>
      <c r="B225" s="13"/>
      <c r="C225" s="13"/>
      <c r="D225" s="123"/>
      <c r="E225" s="90"/>
      <c r="F225" s="90"/>
      <c r="G225" s="90"/>
      <c r="H225" s="103"/>
      <c r="I225" s="103"/>
      <c r="J225" s="103"/>
      <c r="N225" s="136"/>
      <c r="O225" s="134"/>
      <c r="P225" s="134"/>
      <c r="Q225" s="134"/>
      <c r="R225" s="134"/>
      <c r="S225" s="124"/>
    </row>
    <row r="226" spans="1:19">
      <c r="A226" s="5">
        <v>9</v>
      </c>
      <c r="B226" s="13" t="s">
        <v>266</v>
      </c>
      <c r="C226" s="13"/>
      <c r="D226" s="123"/>
      <c r="E226" s="90"/>
      <c r="F226" s="90"/>
      <c r="G226" s="90"/>
      <c r="H226" s="90"/>
      <c r="I226" s="70">
        <f>IF(I222&gt;0,I224/I222,0)</f>
        <v>0.97661025979409644</v>
      </c>
      <c r="J226" s="103"/>
      <c r="N226" s="131"/>
      <c r="O226" s="138"/>
      <c r="P226" s="138"/>
      <c r="Q226" s="132"/>
      <c r="R226" s="132"/>
      <c r="S226" s="124"/>
    </row>
    <row r="227" spans="1:19">
      <c r="A227" s="5">
        <v>10</v>
      </c>
      <c r="B227" s="13" t="s">
        <v>267</v>
      </c>
      <c r="C227" s="13"/>
      <c r="D227" s="90"/>
      <c r="E227" s="90"/>
      <c r="F227" s="90"/>
      <c r="G227" s="90"/>
      <c r="H227" s="13" t="s">
        <v>11</v>
      </c>
      <c r="I227" s="76">
        <f>I219</f>
        <v>1.4906360487130855E-2</v>
      </c>
      <c r="J227" s="103"/>
      <c r="N227" s="135"/>
      <c r="O227" s="134"/>
      <c r="P227" s="138"/>
      <c r="Q227" s="132"/>
      <c r="R227" s="132"/>
      <c r="S227" s="124"/>
    </row>
    <row r="228" spans="1:19">
      <c r="A228" s="5">
        <v>11</v>
      </c>
      <c r="B228" s="13" t="s">
        <v>268</v>
      </c>
      <c r="C228" s="13"/>
      <c r="D228" s="13"/>
      <c r="E228" s="13"/>
      <c r="F228" s="13"/>
      <c r="G228" s="13"/>
      <c r="H228" s="13" t="s">
        <v>84</v>
      </c>
      <c r="I228" s="77">
        <f>+I227*I226</f>
        <v>1.4557704587921319E-2</v>
      </c>
      <c r="J228" s="103"/>
      <c r="N228" s="135"/>
      <c r="O228" s="134"/>
      <c r="P228" s="138"/>
      <c r="Q228" s="132"/>
      <c r="R228" s="132"/>
      <c r="S228" s="124"/>
    </row>
    <row r="229" spans="1:19">
      <c r="A229" s="5"/>
      <c r="C229" s="4"/>
      <c r="D229" s="86"/>
      <c r="E229" s="86"/>
      <c r="F229" s="86"/>
      <c r="G229" s="139"/>
      <c r="H229" s="86"/>
      <c r="N229" s="135"/>
      <c r="O229" s="134"/>
      <c r="P229" s="140"/>
      <c r="Q229" s="132"/>
      <c r="R229" s="132"/>
      <c r="S229" s="124"/>
    </row>
    <row r="230" spans="1:19">
      <c r="A230" s="5" t="s">
        <v>2</v>
      </c>
      <c r="B230" s="2" t="s">
        <v>87</v>
      </c>
      <c r="C230" s="86"/>
      <c r="D230" s="86"/>
      <c r="E230" s="86"/>
      <c r="F230" s="86"/>
      <c r="G230" s="86"/>
      <c r="H230" s="86"/>
      <c r="I230" s="86"/>
      <c r="J230" s="86"/>
      <c r="K230" s="90"/>
      <c r="N230" s="136"/>
      <c r="O230" s="133"/>
      <c r="P230" s="131"/>
      <c r="Q230" s="132"/>
      <c r="R230" s="132"/>
      <c r="S230" s="124"/>
    </row>
    <row r="231" spans="1:19" ht="16.5" thickBot="1">
      <c r="A231" s="5" t="s">
        <v>2</v>
      </c>
      <c r="B231" s="2"/>
      <c r="C231" s="94" t="s">
        <v>88</v>
      </c>
      <c r="D231" s="141" t="s">
        <v>89</v>
      </c>
      <c r="E231" s="141" t="s">
        <v>11</v>
      </c>
      <c r="F231" s="86"/>
      <c r="G231" s="141" t="s">
        <v>90</v>
      </c>
      <c r="H231" s="86"/>
      <c r="I231" s="86"/>
      <c r="J231" s="86"/>
      <c r="K231" s="90"/>
      <c r="N231" s="142"/>
      <c r="O231" s="133"/>
      <c r="P231" s="131"/>
      <c r="Q231" s="132"/>
      <c r="R231" s="132"/>
      <c r="S231" s="124"/>
    </row>
    <row r="232" spans="1:19">
      <c r="A232" s="5">
        <v>13</v>
      </c>
      <c r="B232" s="2" t="s">
        <v>44</v>
      </c>
      <c r="C232" s="86" t="s">
        <v>231</v>
      </c>
      <c r="D232" s="93">
        <v>0</v>
      </c>
      <c r="E232" s="143">
        <v>0</v>
      </c>
      <c r="F232" s="143"/>
      <c r="G232" s="30">
        <f>D232*E232</f>
        <v>0</v>
      </c>
      <c r="H232" s="86"/>
      <c r="I232" s="86"/>
      <c r="J232" s="86"/>
      <c r="K232" s="90"/>
      <c r="N232" s="124"/>
      <c r="O232" s="124"/>
      <c r="P232" s="124"/>
      <c r="Q232" s="124"/>
      <c r="R232" s="124"/>
      <c r="S232" s="124"/>
    </row>
    <row r="233" spans="1:19">
      <c r="A233" s="5">
        <v>14</v>
      </c>
      <c r="B233" s="2" t="s">
        <v>46</v>
      </c>
      <c r="C233" s="86" t="s">
        <v>232</v>
      </c>
      <c r="D233" s="93">
        <v>0</v>
      </c>
      <c r="E233" s="78">
        <f>+I219</f>
        <v>1.4906360487130855E-2</v>
      </c>
      <c r="F233" s="143"/>
      <c r="G233" s="30">
        <f>D233*E233</f>
        <v>0</v>
      </c>
      <c r="H233" s="86"/>
      <c r="I233" s="86"/>
      <c r="J233" s="86"/>
      <c r="K233" s="90"/>
      <c r="N233" s="124"/>
      <c r="O233" s="124"/>
      <c r="P233" s="124"/>
      <c r="Q233" s="124"/>
      <c r="R233" s="124"/>
      <c r="S233" s="124"/>
    </row>
    <row r="234" spans="1:19">
      <c r="A234" s="5">
        <v>15</v>
      </c>
      <c r="B234" s="2" t="s">
        <v>47</v>
      </c>
      <c r="C234" s="86" t="s">
        <v>233</v>
      </c>
      <c r="D234" s="93">
        <v>0</v>
      </c>
      <c r="E234" s="143">
        <v>0</v>
      </c>
      <c r="F234" s="143"/>
      <c r="G234" s="30">
        <f>D234*E234</f>
        <v>0</v>
      </c>
      <c r="H234" s="86"/>
      <c r="I234" s="144" t="s">
        <v>91</v>
      </c>
      <c r="J234" s="86"/>
      <c r="K234" s="90"/>
      <c r="N234" s="124"/>
      <c r="O234" s="124"/>
      <c r="P234" s="124"/>
      <c r="Q234" s="124"/>
      <c r="R234" s="124"/>
      <c r="S234" s="124"/>
    </row>
    <row r="235" spans="1:19" ht="16.5" thickBot="1">
      <c r="A235" s="5">
        <v>16</v>
      </c>
      <c r="B235" s="2" t="s">
        <v>92</v>
      </c>
      <c r="C235" s="86" t="s">
        <v>269</v>
      </c>
      <c r="D235" s="111">
        <v>0</v>
      </c>
      <c r="E235" s="143">
        <v>0</v>
      </c>
      <c r="F235" s="143"/>
      <c r="G235" s="56">
        <f>D235*E235</f>
        <v>0</v>
      </c>
      <c r="H235" s="86"/>
      <c r="I235" s="10" t="s">
        <v>93</v>
      </c>
      <c r="J235" s="86"/>
      <c r="K235" s="90"/>
      <c r="N235" s="124"/>
      <c r="O235" s="124"/>
      <c r="P235" s="124"/>
      <c r="Q235" s="124"/>
      <c r="R235" s="124"/>
      <c r="S235" s="124"/>
    </row>
    <row r="236" spans="1:19">
      <c r="A236" s="5"/>
      <c r="B236" s="2" t="s">
        <v>190</v>
      </c>
      <c r="C236" s="86"/>
      <c r="D236" s="30">
        <f>SUM(D232:D235)</f>
        <v>0</v>
      </c>
      <c r="E236" s="86"/>
      <c r="F236" s="86"/>
      <c r="G236" s="30">
        <f>SUM(G232:G235)</f>
        <v>0</v>
      </c>
      <c r="H236" s="5" t="s">
        <v>94</v>
      </c>
      <c r="I236" s="64">
        <f>IF(G236&gt;0,G236/D236,0)</f>
        <v>0</v>
      </c>
      <c r="J236" s="139" t="s">
        <v>94</v>
      </c>
      <c r="K236" s="90" t="s">
        <v>182</v>
      </c>
    </row>
    <row r="237" spans="1:19" ht="9" customHeight="1">
      <c r="A237" s="5"/>
      <c r="B237" s="2"/>
      <c r="C237" s="86"/>
      <c r="D237" s="86"/>
      <c r="E237" s="86"/>
      <c r="F237" s="86"/>
      <c r="G237" s="86"/>
      <c r="H237" s="86"/>
      <c r="I237" s="86"/>
      <c r="J237" s="86"/>
      <c r="K237" s="90"/>
    </row>
    <row r="238" spans="1:19">
      <c r="A238" s="5">
        <v>17</v>
      </c>
      <c r="B238" s="2" t="s">
        <v>270</v>
      </c>
      <c r="C238" s="86"/>
      <c r="D238" s="106" t="s">
        <v>89</v>
      </c>
      <c r="E238" s="86"/>
      <c r="F238" s="86"/>
      <c r="G238" s="139" t="s">
        <v>95</v>
      </c>
      <c r="H238" s="22" t="s">
        <v>2</v>
      </c>
      <c r="I238" s="65" t="str">
        <f>+I234</f>
        <v>W&amp;S Allocator</v>
      </c>
      <c r="J238" s="86"/>
      <c r="K238" s="90"/>
    </row>
    <row r="239" spans="1:19">
      <c r="A239" s="5">
        <v>18</v>
      </c>
      <c r="B239" s="2" t="s">
        <v>96</v>
      </c>
      <c r="C239" s="86" t="s">
        <v>97</v>
      </c>
      <c r="D239" s="93">
        <v>0</v>
      </c>
      <c r="E239" s="86"/>
      <c r="G239" s="5" t="s">
        <v>98</v>
      </c>
      <c r="H239" s="22"/>
      <c r="I239" s="5" t="s">
        <v>99</v>
      </c>
      <c r="J239" s="86"/>
      <c r="K239" s="36" t="s">
        <v>100</v>
      </c>
    </row>
    <row r="240" spans="1:19">
      <c r="A240" s="5">
        <v>19</v>
      </c>
      <c r="B240" s="2" t="s">
        <v>101</v>
      </c>
      <c r="C240" s="86" t="s">
        <v>208</v>
      </c>
      <c r="D240" s="93">
        <v>0</v>
      </c>
      <c r="E240" s="86"/>
      <c r="G240" s="55">
        <f>IF(D242&gt;0,D239/D242,0)</f>
        <v>0</v>
      </c>
      <c r="H240" s="139" t="s">
        <v>102</v>
      </c>
      <c r="I240" s="55">
        <f>I236</f>
        <v>0</v>
      </c>
      <c r="J240" s="22" t="s">
        <v>94</v>
      </c>
      <c r="K240" s="79">
        <f>I240*G240</f>
        <v>0</v>
      </c>
    </row>
    <row r="241" spans="1:11" ht="16.5" thickBot="1">
      <c r="A241" s="5">
        <v>20</v>
      </c>
      <c r="B241" s="145" t="s">
        <v>103</v>
      </c>
      <c r="C241" s="94" t="s">
        <v>209</v>
      </c>
      <c r="D241" s="111">
        <v>0</v>
      </c>
      <c r="E241" s="86"/>
      <c r="F241" s="86"/>
      <c r="G241" s="86" t="s">
        <v>2</v>
      </c>
      <c r="H241" s="86"/>
      <c r="I241" s="86"/>
      <c r="J241" s="86"/>
      <c r="K241" s="90"/>
    </row>
    <row r="242" spans="1:11">
      <c r="A242" s="5"/>
      <c r="B242" s="2" t="s">
        <v>163</v>
      </c>
      <c r="C242" s="86"/>
      <c r="D242" s="30">
        <f>D239+D240+D241</f>
        <v>0</v>
      </c>
      <c r="E242" s="86"/>
      <c r="F242" s="86"/>
      <c r="G242" s="86"/>
      <c r="H242" s="86"/>
      <c r="I242" s="86"/>
      <c r="J242" s="86"/>
      <c r="K242" s="90"/>
    </row>
    <row r="243" spans="1:11" ht="9" customHeight="1">
      <c r="A243" s="5"/>
      <c r="B243" s="2"/>
      <c r="C243" s="86"/>
      <c r="E243" s="86"/>
      <c r="F243" s="86"/>
      <c r="G243" s="86"/>
      <c r="H243" s="86"/>
      <c r="I243" s="86"/>
      <c r="J243" s="86"/>
      <c r="K243" s="90"/>
    </row>
    <row r="244" spans="1:11" ht="16.5" thickBot="1">
      <c r="A244" s="5">
        <v>21</v>
      </c>
      <c r="B244" s="2" t="s">
        <v>104</v>
      </c>
      <c r="C244" s="86"/>
      <c r="D244" s="86"/>
      <c r="E244" s="86"/>
      <c r="F244" s="86"/>
      <c r="G244" s="86"/>
      <c r="H244" s="86"/>
      <c r="I244" s="141" t="s">
        <v>89</v>
      </c>
      <c r="J244" s="86"/>
      <c r="K244" s="90"/>
    </row>
    <row r="245" spans="1:11">
      <c r="A245" s="5"/>
      <c r="B245" s="4"/>
      <c r="C245" s="86" t="s">
        <v>213</v>
      </c>
      <c r="D245" s="86"/>
      <c r="E245" s="86"/>
      <c r="F245" s="86"/>
      <c r="G245" s="86"/>
      <c r="H245" s="86"/>
      <c r="I245" s="146">
        <f>'WS D - Cost of Capital'!E28</f>
        <v>28669865.57</v>
      </c>
      <c r="J245" s="86"/>
      <c r="K245" s="90"/>
    </row>
    <row r="246" spans="1:11" ht="9" customHeight="1">
      <c r="A246" s="5">
        <v>22</v>
      </c>
      <c r="B246" s="2"/>
      <c r="C246" s="86"/>
      <c r="D246" s="86"/>
      <c r="E246" s="86"/>
      <c r="F246" s="86"/>
      <c r="G246" s="86"/>
      <c r="H246" s="86"/>
      <c r="I246" s="86"/>
      <c r="J246" s="86"/>
      <c r="K246" s="90"/>
    </row>
    <row r="247" spans="1:11">
      <c r="A247" s="5"/>
      <c r="B247" s="2"/>
      <c r="C247" s="86" t="s">
        <v>105</v>
      </c>
      <c r="D247" s="86"/>
      <c r="E247" s="86"/>
      <c r="F247" s="86"/>
      <c r="G247" s="86"/>
      <c r="H247" s="90"/>
      <c r="I247" s="147">
        <v>0</v>
      </c>
      <c r="J247" s="86"/>
      <c r="K247" s="90"/>
    </row>
    <row r="248" spans="1:11" ht="9" customHeight="1">
      <c r="A248" s="5"/>
      <c r="B248" s="2"/>
      <c r="C248" s="86"/>
      <c r="D248" s="86"/>
      <c r="E248" s="86"/>
      <c r="F248" s="86"/>
      <c r="G248" s="86"/>
      <c r="H248" s="86"/>
      <c r="I248" s="86"/>
      <c r="J248" s="86"/>
      <c r="K248" s="90"/>
    </row>
    <row r="249" spans="1:11">
      <c r="A249" s="5">
        <v>23</v>
      </c>
      <c r="B249" s="2" t="s">
        <v>106</v>
      </c>
      <c r="C249" s="86"/>
      <c r="D249" s="86"/>
      <c r="E249" s="86"/>
      <c r="F249" s="86"/>
      <c r="G249" s="86"/>
      <c r="H249" s="86"/>
      <c r="I249" s="86"/>
      <c r="J249" s="86"/>
      <c r="K249" s="90"/>
    </row>
    <row r="250" spans="1:11">
      <c r="A250" s="5">
        <v>24</v>
      </c>
      <c r="B250" s="2"/>
      <c r="C250" s="86" t="s">
        <v>214</v>
      </c>
      <c r="D250" s="4"/>
      <c r="E250" s="86"/>
      <c r="F250" s="86"/>
      <c r="G250" s="86"/>
      <c r="H250" s="86"/>
      <c r="I250" s="93">
        <f>'WS D - Cost of Capital'!C10</f>
        <v>973068651.36800003</v>
      </c>
      <c r="J250" s="86"/>
      <c r="K250" s="90"/>
    </row>
    <row r="251" spans="1:11">
      <c r="A251" s="5">
        <v>25</v>
      </c>
      <c r="B251" s="2"/>
      <c r="C251" s="86" t="s">
        <v>191</v>
      </c>
      <c r="D251" s="86"/>
      <c r="E251" s="86"/>
      <c r="F251" s="86"/>
      <c r="G251" s="86"/>
      <c r="H251" s="86"/>
      <c r="I251" s="34">
        <f>-D257</f>
        <v>0</v>
      </c>
      <c r="J251" s="86"/>
      <c r="K251" s="90"/>
    </row>
    <row r="252" spans="1:11" ht="16.5" thickBot="1">
      <c r="A252" s="5">
        <v>26</v>
      </c>
      <c r="B252" s="2"/>
      <c r="C252" s="86" t="s">
        <v>215</v>
      </c>
      <c r="D252" s="86"/>
      <c r="E252" s="86"/>
      <c r="F252" s="86"/>
      <c r="G252" s="86"/>
      <c r="H252" s="86"/>
      <c r="I252" s="111">
        <v>0</v>
      </c>
      <c r="J252" s="86"/>
      <c r="K252" s="90"/>
    </row>
    <row r="253" spans="1:11">
      <c r="A253" s="5"/>
      <c r="B253" s="4"/>
      <c r="C253" s="86" t="s">
        <v>107</v>
      </c>
      <c r="D253" s="4" t="s">
        <v>108</v>
      </c>
      <c r="E253" s="4"/>
      <c r="F253" s="4"/>
      <c r="G253" s="4"/>
      <c r="H253" s="4"/>
      <c r="I253" s="30">
        <f>+I250+I251+I252</f>
        <v>973068651.36800003</v>
      </c>
      <c r="J253" s="86"/>
      <c r="K253" s="90"/>
    </row>
    <row r="254" spans="1:11">
      <c r="A254" s="5"/>
      <c r="B254" s="2"/>
      <c r="C254" s="86"/>
      <c r="D254" s="86"/>
      <c r="E254" s="86"/>
      <c r="F254" s="86"/>
      <c r="G254" s="139" t="s">
        <v>109</v>
      </c>
      <c r="H254" s="86"/>
      <c r="I254" s="86"/>
      <c r="J254" s="86"/>
      <c r="K254" s="90"/>
    </row>
    <row r="255" spans="1:11" ht="16.5" thickBot="1">
      <c r="A255" s="5">
        <v>27</v>
      </c>
      <c r="B255" s="2"/>
      <c r="C255" s="86"/>
      <c r="D255" s="10" t="s">
        <v>89</v>
      </c>
      <c r="E255" s="10" t="s">
        <v>110</v>
      </c>
      <c r="F255" s="86"/>
      <c r="G255" s="10" t="s">
        <v>111</v>
      </c>
      <c r="H255" s="86"/>
      <c r="I255" s="10" t="s">
        <v>112</v>
      </c>
      <c r="J255" s="86"/>
      <c r="K255" s="90"/>
    </row>
    <row r="256" spans="1:11">
      <c r="A256" s="5">
        <v>28</v>
      </c>
      <c r="B256" s="2" t="s">
        <v>216</v>
      </c>
      <c r="D256" s="93">
        <f>'WS D - Cost of Capital'!E16</f>
        <v>777550000</v>
      </c>
      <c r="E256" s="81">
        <f>IF($D$259&gt;0,D256/$D$259,0)</f>
        <v>0.44415726942723527</v>
      </c>
      <c r="F256" s="148"/>
      <c r="G256" s="80">
        <f>IF(D256&gt;0,I245/D256,0)</f>
        <v>3.687205397723619E-2</v>
      </c>
      <c r="I256" s="80">
        <f>G256*E256</f>
        <v>1.6376990812702857E-2</v>
      </c>
      <c r="J256" s="149" t="s">
        <v>113</v>
      </c>
    </row>
    <row r="257" spans="1:11">
      <c r="A257" s="5">
        <v>29</v>
      </c>
      <c r="B257" s="2" t="s">
        <v>271</v>
      </c>
      <c r="D257" s="93">
        <v>0</v>
      </c>
      <c r="E257" s="81">
        <f>IF($D$259&gt;0,D257/$D$259,0)</f>
        <v>0</v>
      </c>
      <c r="F257" s="148"/>
      <c r="G257" s="80">
        <f>IF(D257&gt;0,I247/D257,0)</f>
        <v>0</v>
      </c>
      <c r="I257" s="80">
        <f>G257*E257</f>
        <v>0</v>
      </c>
      <c r="J257" s="86"/>
    </row>
    <row r="258" spans="1:11" ht="16.5" thickBot="1">
      <c r="A258" s="5">
        <v>30</v>
      </c>
      <c r="B258" s="2" t="s">
        <v>114</v>
      </c>
      <c r="D258" s="56">
        <f>I253</f>
        <v>973068651.36800003</v>
      </c>
      <c r="E258" s="81">
        <f>IF($D$259&gt;0,D258/$D$259,0)</f>
        <v>0.55584273057276479</v>
      </c>
      <c r="F258" s="148"/>
      <c r="G258" s="150">
        <v>0.1082</v>
      </c>
      <c r="I258" s="82">
        <f>G258*E258</f>
        <v>6.0142183447973153E-2</v>
      </c>
      <c r="J258" s="86"/>
    </row>
    <row r="259" spans="1:11">
      <c r="B259" s="2" t="s">
        <v>186</v>
      </c>
      <c r="D259" s="30">
        <f>D258+D257+D256</f>
        <v>1750618651.368</v>
      </c>
      <c r="E259" s="86" t="s">
        <v>2</v>
      </c>
      <c r="F259" s="86"/>
      <c r="G259" s="86"/>
      <c r="H259" s="86"/>
      <c r="I259" s="80">
        <f>SUM(I256:I258)</f>
        <v>7.6519174260676004E-2</v>
      </c>
      <c r="J259" s="149" t="s">
        <v>115</v>
      </c>
    </row>
    <row r="260" spans="1:11" ht="9" customHeight="1">
      <c r="A260" s="5"/>
      <c r="E260" s="86"/>
      <c r="F260" s="86"/>
      <c r="G260" s="86"/>
      <c r="H260" s="86"/>
    </row>
    <row r="261" spans="1:11">
      <c r="A261" s="5"/>
      <c r="B261" s="2" t="s">
        <v>116</v>
      </c>
      <c r="C261" s="4"/>
      <c r="D261" s="4"/>
      <c r="E261" s="4"/>
      <c r="F261" s="4"/>
      <c r="G261" s="4"/>
      <c r="H261" s="4"/>
      <c r="I261" s="4"/>
      <c r="J261" s="4"/>
      <c r="K261" s="13"/>
    </row>
    <row r="262" spans="1:11" ht="9" customHeight="1">
      <c r="A262" s="5"/>
      <c r="B262" s="2"/>
      <c r="C262" s="2"/>
      <c r="D262" s="2"/>
      <c r="E262" s="2"/>
      <c r="F262" s="2"/>
      <c r="G262" s="2"/>
      <c r="H262" s="2"/>
      <c r="J262" s="23"/>
    </row>
    <row r="263" spans="1:11" ht="16.5" thickBot="1">
      <c r="A263" s="5">
        <v>31</v>
      </c>
      <c r="B263" s="2" t="s">
        <v>117</v>
      </c>
      <c r="C263" s="4"/>
      <c r="D263" s="4" t="s">
        <v>118</v>
      </c>
      <c r="E263" s="4" t="s">
        <v>119</v>
      </c>
      <c r="F263" s="4"/>
      <c r="G263" s="24" t="s">
        <v>2</v>
      </c>
      <c r="H263" s="151"/>
      <c r="I263" s="10" t="s">
        <v>164</v>
      </c>
      <c r="J263" s="103"/>
    </row>
    <row r="264" spans="1:11">
      <c r="A264" s="5">
        <v>32</v>
      </c>
      <c r="B264" s="84" t="s">
        <v>154</v>
      </c>
      <c r="C264" s="4"/>
      <c r="D264" s="4"/>
      <c r="F264" s="4"/>
      <c r="H264" s="151"/>
      <c r="I264" s="25">
        <v>0</v>
      </c>
      <c r="J264" s="152"/>
    </row>
    <row r="265" spans="1:11" ht="16.5" thickBot="1">
      <c r="A265" s="5">
        <v>33</v>
      </c>
      <c r="B265" s="116" t="s">
        <v>188</v>
      </c>
      <c r="C265" s="153"/>
      <c r="D265" s="154"/>
      <c r="E265" s="38"/>
      <c r="F265" s="38"/>
      <c r="G265" s="38"/>
      <c r="H265" s="4"/>
      <c r="I265" s="26">
        <v>0</v>
      </c>
      <c r="J265" s="152"/>
    </row>
    <row r="266" spans="1:11">
      <c r="A266" s="5"/>
      <c r="B266" s="84" t="s">
        <v>120</v>
      </c>
      <c r="C266" s="4"/>
      <c r="E266" s="4"/>
      <c r="F266" s="4"/>
      <c r="G266" s="4"/>
      <c r="H266" s="4"/>
      <c r="I266" s="27">
        <f>+I264-I265</f>
        <v>0</v>
      </c>
      <c r="J266" s="152"/>
    </row>
    <row r="267" spans="1:11" ht="9" customHeight="1">
      <c r="A267" s="5">
        <v>34</v>
      </c>
      <c r="B267" s="84" t="s">
        <v>2</v>
      </c>
      <c r="C267" s="4"/>
      <c r="E267" s="4"/>
      <c r="F267" s="4"/>
      <c r="G267" s="15"/>
      <c r="H267" s="4"/>
      <c r="I267" s="155" t="s">
        <v>2</v>
      </c>
      <c r="J267" s="103"/>
      <c r="K267" s="156"/>
    </row>
    <row r="268" spans="1:11">
      <c r="A268" s="5"/>
      <c r="B268" s="2" t="s">
        <v>272</v>
      </c>
      <c r="C268" s="4"/>
      <c r="E268" s="4"/>
      <c r="F268" s="4"/>
      <c r="G268" s="28"/>
      <c r="H268" s="4"/>
      <c r="I268" s="157">
        <v>0</v>
      </c>
      <c r="J268" s="103"/>
      <c r="K268" s="156"/>
    </row>
    <row r="269" spans="1:11" ht="9" customHeight="1">
      <c r="C269" s="4"/>
      <c r="D269" s="4"/>
      <c r="E269" s="4"/>
      <c r="F269" s="4"/>
      <c r="G269" s="4"/>
      <c r="H269" s="4"/>
      <c r="I269" s="155"/>
      <c r="J269" s="103"/>
      <c r="K269" s="156"/>
    </row>
    <row r="270" spans="1:11">
      <c r="A270" s="5">
        <v>35</v>
      </c>
      <c r="B270" s="2" t="s">
        <v>273</v>
      </c>
      <c r="C270" s="4"/>
      <c r="D270" s="4" t="s">
        <v>210</v>
      </c>
      <c r="E270" s="4"/>
      <c r="F270" s="4"/>
      <c r="G270" s="4"/>
      <c r="H270" s="4"/>
      <c r="K270" s="158"/>
    </row>
    <row r="271" spans="1:11">
      <c r="A271" s="5">
        <v>36</v>
      </c>
      <c r="B271" s="2" t="s">
        <v>121</v>
      </c>
      <c r="C271" s="86"/>
      <c r="D271" s="86"/>
      <c r="E271" s="86"/>
      <c r="F271" s="86"/>
      <c r="G271" s="86"/>
      <c r="H271" s="86"/>
      <c r="I271" s="29">
        <v>0</v>
      </c>
      <c r="J271" s="86"/>
      <c r="K271" s="158"/>
    </row>
    <row r="272" spans="1:11">
      <c r="A272" s="36" t="s">
        <v>235</v>
      </c>
      <c r="B272" s="39" t="s">
        <v>187</v>
      </c>
      <c r="C272" s="38"/>
      <c r="D272" s="38"/>
      <c r="E272" s="38"/>
      <c r="F272" s="38"/>
      <c r="G272" s="38"/>
      <c r="H272" s="4"/>
      <c r="I272" s="29">
        <v>0</v>
      </c>
      <c r="K272" s="31"/>
    </row>
    <row r="273" spans="1:11">
      <c r="A273" s="36" t="s">
        <v>303</v>
      </c>
      <c r="B273" s="47" t="s">
        <v>323</v>
      </c>
      <c r="C273" s="48"/>
      <c r="D273" s="38"/>
      <c r="E273" s="38"/>
      <c r="F273" s="38"/>
      <c r="G273" s="38"/>
      <c r="H273" s="4"/>
      <c r="I273" s="29">
        <v>0</v>
      </c>
      <c r="K273" s="31"/>
    </row>
    <row r="274" spans="1:11" ht="16.5" thickBot="1">
      <c r="A274" s="5">
        <v>37</v>
      </c>
      <c r="B274" s="49" t="s">
        <v>324</v>
      </c>
      <c r="C274" s="21"/>
      <c r="D274" s="38"/>
      <c r="E274" s="38"/>
      <c r="F274" s="38"/>
      <c r="G274" s="38"/>
      <c r="H274" s="4"/>
      <c r="I274" s="46">
        <v>0</v>
      </c>
      <c r="K274" s="31"/>
    </row>
    <row r="275" spans="1:11">
      <c r="A275" s="5"/>
      <c r="B275" s="32" t="s">
        <v>304</v>
      </c>
      <c r="C275" s="5"/>
      <c r="D275" s="86"/>
      <c r="E275" s="86"/>
      <c r="F275" s="86"/>
      <c r="G275" s="86"/>
      <c r="H275" s="4"/>
      <c r="I275" s="33">
        <f>+I271-I272-I273-I274</f>
        <v>0</v>
      </c>
      <c r="J275" s="86"/>
      <c r="K275" s="90"/>
    </row>
    <row r="276" spans="1:11">
      <c r="B276" s="32"/>
      <c r="C276" s="5"/>
      <c r="D276" s="86"/>
      <c r="E276" s="86"/>
      <c r="F276" s="86"/>
      <c r="G276" s="86"/>
      <c r="H276" s="4"/>
      <c r="I276" s="159"/>
      <c r="J276" s="86"/>
      <c r="K276" s="6" t="s">
        <v>327</v>
      </c>
    </row>
    <row r="277" spans="1:11">
      <c r="B277" s="2"/>
      <c r="C277" s="2"/>
      <c r="D277" s="3"/>
      <c r="E277" s="2"/>
      <c r="F277" s="2"/>
      <c r="G277" s="2"/>
      <c r="H277" s="4"/>
      <c r="I277" s="4"/>
      <c r="J277" s="419" t="s">
        <v>203</v>
      </c>
      <c r="K277" s="419"/>
    </row>
    <row r="278" spans="1:11">
      <c r="B278" s="2"/>
      <c r="C278" s="2"/>
      <c r="D278" s="3"/>
      <c r="E278" s="2"/>
      <c r="F278" s="2"/>
      <c r="G278" s="2"/>
      <c r="H278" s="4"/>
      <c r="I278" s="4"/>
      <c r="J278" s="4"/>
      <c r="K278" s="6"/>
    </row>
    <row r="279" spans="1:11">
      <c r="B279" s="2" t="s">
        <v>0</v>
      </c>
      <c r="C279" s="2"/>
      <c r="D279" s="3" t="s">
        <v>1</v>
      </c>
      <c r="E279" s="2"/>
      <c r="F279" s="2"/>
      <c r="G279" s="2"/>
      <c r="H279" s="4"/>
      <c r="I279" s="4"/>
      <c r="J279" s="4"/>
      <c r="K279" s="83" t="str">
        <f>K4</f>
        <v>For the 12 months ended 12/31/18</v>
      </c>
    </row>
    <row r="280" spans="1:11">
      <c r="A280" s="5"/>
      <c r="B280" s="2"/>
      <c r="C280" s="86" t="s">
        <v>2</v>
      </c>
      <c r="D280" s="86" t="s">
        <v>3</v>
      </c>
      <c r="E280" s="86"/>
      <c r="F280" s="86"/>
      <c r="G280" s="86"/>
      <c r="H280" s="4"/>
      <c r="I280" s="4"/>
      <c r="J280" s="4"/>
      <c r="K280" s="13"/>
    </row>
    <row r="281" spans="1:11">
      <c r="A281" s="5"/>
      <c r="B281" s="32"/>
      <c r="C281" s="5"/>
      <c r="D281" s="86"/>
      <c r="E281" s="86"/>
      <c r="F281" s="86"/>
      <c r="G281" s="86"/>
      <c r="H281" s="4"/>
      <c r="I281" s="35"/>
      <c r="J281" s="103"/>
      <c r="K281" s="90"/>
    </row>
    <row r="282" spans="1:11">
      <c r="A282" s="5"/>
      <c r="B282" s="32"/>
      <c r="C282" s="5"/>
      <c r="D282" s="30" t="str">
        <f>D7</f>
        <v>AEP INDIANA MICHIGAN TRANSMISSION COMPANY</v>
      </c>
      <c r="E282" s="86"/>
      <c r="F282" s="86"/>
      <c r="G282" s="86"/>
      <c r="H282" s="4"/>
      <c r="I282" s="35"/>
      <c r="J282" s="103"/>
      <c r="K282" s="90"/>
    </row>
    <row r="283" spans="1:11">
      <c r="A283" s="5"/>
      <c r="B283" s="32"/>
      <c r="C283" s="5"/>
      <c r="D283" s="86"/>
      <c r="E283" s="86"/>
      <c r="F283" s="86"/>
      <c r="G283" s="86"/>
      <c r="H283" s="4"/>
      <c r="I283" s="35"/>
      <c r="J283" s="103"/>
      <c r="K283" s="90"/>
    </row>
    <row r="284" spans="1:11">
      <c r="A284" s="5"/>
      <c r="B284" s="2" t="s">
        <v>243</v>
      </c>
      <c r="C284" s="5"/>
      <c r="D284" s="86"/>
      <c r="E284" s="86"/>
      <c r="F284" s="86"/>
      <c r="G284" s="86"/>
      <c r="H284" s="4"/>
      <c r="I284" s="86"/>
      <c r="J284" s="4"/>
      <c r="K284" s="90"/>
    </row>
    <row r="285" spans="1:11">
      <c r="A285" s="5" t="s">
        <v>122</v>
      </c>
      <c r="B285" s="41" t="s">
        <v>242</v>
      </c>
      <c r="C285" s="5"/>
      <c r="D285" s="86"/>
      <c r="E285" s="86"/>
      <c r="F285" s="86"/>
      <c r="G285" s="86"/>
      <c r="H285" s="4"/>
      <c r="I285" s="86"/>
      <c r="J285" s="4"/>
      <c r="K285" s="90"/>
    </row>
    <row r="286" spans="1:11" ht="16.5" thickBot="1">
      <c r="A286" s="10" t="s">
        <v>123</v>
      </c>
      <c r="B286" s="2"/>
      <c r="C286" s="4"/>
      <c r="D286" s="86"/>
      <c r="E286" s="86"/>
      <c r="F286" s="86"/>
      <c r="G286" s="86"/>
      <c r="H286" s="4"/>
      <c r="I286" s="86"/>
      <c r="J286" s="4"/>
      <c r="K286" s="90"/>
    </row>
    <row r="287" spans="1:11" ht="15.75" customHeight="1">
      <c r="A287" s="43" t="s">
        <v>124</v>
      </c>
      <c r="B287" s="417" t="s">
        <v>298</v>
      </c>
      <c r="C287" s="417"/>
      <c r="D287" s="417"/>
      <c r="E287" s="417"/>
      <c r="F287" s="417"/>
      <c r="G287" s="417"/>
      <c r="H287" s="417"/>
      <c r="I287" s="417"/>
      <c r="J287" s="417"/>
      <c r="K287" s="417"/>
    </row>
    <row r="288" spans="1:11" ht="15.75" customHeight="1">
      <c r="A288" s="43" t="s">
        <v>125</v>
      </c>
      <c r="B288" s="417" t="s">
        <v>319</v>
      </c>
      <c r="C288" s="417"/>
      <c r="D288" s="417"/>
      <c r="E288" s="417"/>
      <c r="F288" s="417"/>
      <c r="G288" s="417"/>
      <c r="H288" s="417"/>
      <c r="I288" s="417"/>
      <c r="J288" s="417"/>
      <c r="K288" s="417"/>
    </row>
    <row r="289" spans="1:11" ht="15.75" customHeight="1">
      <c r="A289" s="43" t="s">
        <v>126</v>
      </c>
      <c r="B289" s="417" t="s">
        <v>299</v>
      </c>
      <c r="C289" s="417"/>
      <c r="D289" s="417"/>
      <c r="E289" s="417"/>
      <c r="F289" s="417"/>
      <c r="G289" s="417"/>
      <c r="H289" s="417"/>
      <c r="I289" s="417"/>
      <c r="J289" s="417"/>
      <c r="K289" s="417"/>
    </row>
    <row r="290" spans="1:11" ht="15.75" customHeight="1">
      <c r="A290" s="43" t="s">
        <v>127</v>
      </c>
      <c r="B290" s="417" t="s">
        <v>299</v>
      </c>
      <c r="C290" s="417"/>
      <c r="D290" s="417"/>
      <c r="E290" s="417"/>
      <c r="F290" s="417"/>
      <c r="G290" s="417"/>
      <c r="H290" s="417"/>
      <c r="I290" s="417"/>
      <c r="J290" s="417"/>
      <c r="K290" s="417"/>
    </row>
    <row r="291" spans="1:11" ht="15.75" customHeight="1">
      <c r="A291" s="43" t="s">
        <v>128</v>
      </c>
      <c r="B291" s="417" t="s">
        <v>194</v>
      </c>
      <c r="C291" s="417"/>
      <c r="D291" s="417"/>
      <c r="E291" s="417"/>
      <c r="F291" s="417"/>
      <c r="G291" s="417"/>
      <c r="H291" s="417"/>
      <c r="I291" s="417"/>
      <c r="J291" s="417"/>
      <c r="K291" s="417"/>
    </row>
    <row r="292" spans="1:11" ht="47.25" customHeight="1">
      <c r="A292" s="43" t="s">
        <v>129</v>
      </c>
      <c r="B292" s="417" t="s">
        <v>294</v>
      </c>
      <c r="C292" s="417"/>
      <c r="D292" s="417"/>
      <c r="E292" s="417"/>
      <c r="F292" s="417"/>
      <c r="G292" s="417"/>
      <c r="H292" s="417"/>
      <c r="I292" s="417"/>
      <c r="J292" s="417"/>
      <c r="K292" s="417"/>
    </row>
    <row r="293" spans="1:11" ht="15.75" customHeight="1">
      <c r="A293" s="43" t="s">
        <v>130</v>
      </c>
      <c r="B293" s="417" t="s">
        <v>131</v>
      </c>
      <c r="C293" s="417"/>
      <c r="D293" s="417"/>
      <c r="E293" s="417"/>
      <c r="F293" s="417"/>
      <c r="G293" s="417"/>
      <c r="H293" s="417"/>
      <c r="I293" s="417"/>
      <c r="J293" s="417"/>
      <c r="K293" s="417"/>
    </row>
    <row r="294" spans="1:11" ht="32.25" customHeight="1">
      <c r="A294" s="43" t="s">
        <v>132</v>
      </c>
      <c r="B294" s="417" t="s">
        <v>283</v>
      </c>
      <c r="C294" s="417"/>
      <c r="D294" s="417"/>
      <c r="E294" s="417"/>
      <c r="F294" s="417"/>
      <c r="G294" s="417"/>
      <c r="H294" s="417"/>
      <c r="I294" s="417"/>
      <c r="J294" s="417"/>
      <c r="K294" s="417"/>
    </row>
    <row r="295" spans="1:11" ht="35.25" customHeight="1">
      <c r="A295" s="43" t="s">
        <v>133</v>
      </c>
      <c r="B295" s="417" t="s">
        <v>284</v>
      </c>
      <c r="C295" s="417"/>
      <c r="D295" s="417"/>
      <c r="E295" s="417"/>
      <c r="F295" s="417"/>
      <c r="G295" s="417"/>
      <c r="H295" s="417"/>
      <c r="I295" s="417"/>
      <c r="J295" s="417"/>
      <c r="K295" s="417"/>
    </row>
    <row r="296" spans="1:11" ht="32.25" customHeight="1">
      <c r="A296" s="43" t="s">
        <v>134</v>
      </c>
      <c r="B296" s="417" t="s">
        <v>285</v>
      </c>
      <c r="C296" s="417"/>
      <c r="D296" s="417"/>
      <c r="E296" s="417"/>
      <c r="F296" s="417"/>
      <c r="G296" s="417"/>
      <c r="H296" s="417"/>
      <c r="I296" s="417"/>
      <c r="J296" s="417"/>
      <c r="K296" s="417"/>
    </row>
    <row r="297" spans="1:11" ht="82.5" customHeight="1">
      <c r="A297" s="43" t="s">
        <v>135</v>
      </c>
      <c r="B297" s="417" t="s">
        <v>286</v>
      </c>
      <c r="C297" s="417"/>
      <c r="D297" s="417"/>
      <c r="E297" s="417"/>
      <c r="F297" s="417"/>
      <c r="G297" s="417"/>
      <c r="H297" s="417"/>
      <c r="I297" s="417"/>
      <c r="J297" s="417"/>
      <c r="K297" s="417"/>
    </row>
    <row r="298" spans="1:11">
      <c r="A298" s="43" t="s">
        <v>2</v>
      </c>
      <c r="B298" s="45" t="s">
        <v>282</v>
      </c>
      <c r="C298" s="166" t="s">
        <v>169</v>
      </c>
      <c r="D298" s="44">
        <v>0.21</v>
      </c>
      <c r="E298" s="166"/>
      <c r="F298" s="166"/>
      <c r="G298" s="166"/>
      <c r="H298" s="166"/>
      <c r="I298" s="166"/>
      <c r="J298" s="166"/>
      <c r="K298" s="166"/>
    </row>
    <row r="299" spans="1:11" ht="15.75" customHeight="1">
      <c r="A299" s="43"/>
      <c r="B299" s="166"/>
      <c r="C299" s="166" t="s">
        <v>170</v>
      </c>
      <c r="D299" s="44">
        <f>'WS E - State Tax Rate'!F29</f>
        <v>6.0299999999999999E-2</v>
      </c>
      <c r="E299" s="417" t="s">
        <v>171</v>
      </c>
      <c r="F299" s="417"/>
      <c r="G299" s="417"/>
      <c r="H299" s="417"/>
      <c r="I299" s="417"/>
      <c r="J299" s="417"/>
      <c r="K299" s="417"/>
    </row>
    <row r="300" spans="1:11" ht="15.75" customHeight="1">
      <c r="A300" s="43"/>
      <c r="B300" s="166"/>
      <c r="C300" s="166" t="s">
        <v>172</v>
      </c>
      <c r="D300" s="44">
        <v>0</v>
      </c>
      <c r="E300" s="417" t="s">
        <v>173</v>
      </c>
      <c r="F300" s="417"/>
      <c r="G300" s="417"/>
      <c r="H300" s="417"/>
      <c r="I300" s="417"/>
      <c r="J300" s="417"/>
      <c r="K300" s="417"/>
    </row>
    <row r="301" spans="1:11" ht="15.75" customHeight="1">
      <c r="A301" s="43" t="s">
        <v>136</v>
      </c>
      <c r="B301" s="417" t="s">
        <v>222</v>
      </c>
      <c r="C301" s="417"/>
      <c r="D301" s="417"/>
      <c r="E301" s="417"/>
      <c r="F301" s="417"/>
      <c r="G301" s="417"/>
      <c r="H301" s="417"/>
      <c r="I301" s="417"/>
      <c r="J301" s="417"/>
      <c r="K301" s="417"/>
    </row>
    <row r="302" spans="1:11" ht="32.25" customHeight="1">
      <c r="A302" s="43" t="s">
        <v>137</v>
      </c>
      <c r="B302" s="417" t="s">
        <v>287</v>
      </c>
      <c r="C302" s="417"/>
      <c r="D302" s="417"/>
      <c r="E302" s="417"/>
      <c r="F302" s="417"/>
      <c r="G302" s="417"/>
      <c r="H302" s="417"/>
      <c r="I302" s="417"/>
      <c r="J302" s="417"/>
      <c r="K302" s="417"/>
    </row>
    <row r="303" spans="1:11" ht="48" customHeight="1">
      <c r="A303" s="43" t="s">
        <v>138</v>
      </c>
      <c r="B303" s="417" t="s">
        <v>292</v>
      </c>
      <c r="C303" s="417"/>
      <c r="D303" s="417"/>
      <c r="E303" s="417"/>
      <c r="F303" s="417"/>
      <c r="G303" s="417"/>
      <c r="H303" s="417"/>
      <c r="I303" s="417"/>
      <c r="J303" s="417"/>
      <c r="K303" s="417"/>
    </row>
    <row r="304" spans="1:11">
      <c r="A304" s="43" t="s">
        <v>139</v>
      </c>
      <c r="B304" s="417" t="s">
        <v>189</v>
      </c>
      <c r="C304" s="417"/>
      <c r="D304" s="417"/>
      <c r="E304" s="417"/>
      <c r="F304" s="417"/>
      <c r="G304" s="417"/>
      <c r="H304" s="417"/>
      <c r="I304" s="417"/>
      <c r="J304" s="417"/>
      <c r="K304" s="417"/>
    </row>
    <row r="305" spans="1:12" ht="51.75" customHeight="1">
      <c r="A305" s="43" t="s">
        <v>140</v>
      </c>
      <c r="B305" s="417" t="s">
        <v>341</v>
      </c>
      <c r="C305" s="417"/>
      <c r="D305" s="417"/>
      <c r="E305" s="417"/>
      <c r="F305" s="417"/>
      <c r="G305" s="417"/>
      <c r="H305" s="417"/>
      <c r="I305" s="417"/>
      <c r="J305" s="417"/>
      <c r="K305" s="417"/>
    </row>
    <row r="306" spans="1:12" ht="32.25" customHeight="1">
      <c r="A306" s="43" t="s">
        <v>141</v>
      </c>
      <c r="B306" s="417" t="s">
        <v>288</v>
      </c>
      <c r="C306" s="417"/>
      <c r="D306" s="417"/>
      <c r="E306" s="417"/>
      <c r="F306" s="417"/>
      <c r="G306" s="417"/>
      <c r="H306" s="417"/>
      <c r="I306" s="417"/>
      <c r="J306" s="417"/>
      <c r="K306" s="417"/>
    </row>
    <row r="307" spans="1:12" ht="15.75" customHeight="1">
      <c r="A307" s="43" t="s">
        <v>142</v>
      </c>
      <c r="B307" s="417" t="s">
        <v>143</v>
      </c>
      <c r="C307" s="417"/>
      <c r="D307" s="417"/>
      <c r="E307" s="417"/>
      <c r="F307" s="417"/>
      <c r="G307" s="417"/>
      <c r="H307" s="417"/>
      <c r="I307" s="417"/>
      <c r="J307" s="417"/>
      <c r="K307" s="417"/>
    </row>
    <row r="308" spans="1:12" ht="48" customHeight="1">
      <c r="A308" s="43" t="s">
        <v>195</v>
      </c>
      <c r="B308" s="417" t="s">
        <v>296</v>
      </c>
      <c r="C308" s="417"/>
      <c r="D308" s="417"/>
      <c r="E308" s="417"/>
      <c r="F308" s="417"/>
      <c r="G308" s="417"/>
      <c r="H308" s="417"/>
      <c r="I308" s="417"/>
      <c r="J308" s="417"/>
      <c r="K308" s="417"/>
    </row>
    <row r="309" spans="1:12" ht="51.75" customHeight="1">
      <c r="A309" s="160" t="s">
        <v>197</v>
      </c>
      <c r="B309" s="417" t="s">
        <v>297</v>
      </c>
      <c r="C309" s="417"/>
      <c r="D309" s="417"/>
      <c r="E309" s="417"/>
      <c r="F309" s="417"/>
      <c r="G309" s="417"/>
      <c r="H309" s="417"/>
      <c r="I309" s="417"/>
      <c r="J309" s="417"/>
      <c r="K309" s="417"/>
    </row>
    <row r="310" spans="1:12" ht="15.75" customHeight="1">
      <c r="A310" s="160" t="s">
        <v>211</v>
      </c>
      <c r="B310" s="417" t="s">
        <v>223</v>
      </c>
      <c r="C310" s="417"/>
      <c r="D310" s="417"/>
      <c r="E310" s="417"/>
      <c r="F310" s="417"/>
      <c r="G310" s="417"/>
      <c r="H310" s="417"/>
      <c r="I310" s="417"/>
      <c r="J310" s="417"/>
      <c r="K310" s="417"/>
    </row>
    <row r="311" spans="1:12" ht="15.75" customHeight="1">
      <c r="A311" s="161" t="s">
        <v>224</v>
      </c>
      <c r="B311" s="417" t="s">
        <v>313</v>
      </c>
      <c r="C311" s="417"/>
      <c r="D311" s="417"/>
      <c r="E311" s="417"/>
      <c r="F311" s="417"/>
      <c r="G311" s="417"/>
      <c r="H311" s="417"/>
      <c r="I311" s="417"/>
      <c r="J311" s="417"/>
      <c r="K311" s="417"/>
      <c r="L311" s="103"/>
    </row>
    <row r="312" spans="1:12" s="103" customFormat="1" ht="15.75" customHeight="1">
      <c r="A312" s="161" t="s">
        <v>236</v>
      </c>
      <c r="B312" s="417" t="s">
        <v>320</v>
      </c>
      <c r="C312" s="417"/>
      <c r="D312" s="417"/>
      <c r="E312" s="417"/>
      <c r="F312" s="417"/>
      <c r="G312" s="417"/>
      <c r="H312" s="417"/>
      <c r="I312" s="417"/>
      <c r="J312" s="417"/>
      <c r="K312" s="417"/>
      <c r="L312" s="84"/>
    </row>
    <row r="313" spans="1:12" ht="32.25" customHeight="1">
      <c r="A313" s="161" t="s">
        <v>237</v>
      </c>
      <c r="B313" s="417" t="s">
        <v>325</v>
      </c>
      <c r="C313" s="417"/>
      <c r="D313" s="417"/>
      <c r="E313" s="417"/>
      <c r="F313" s="417"/>
      <c r="G313" s="417"/>
      <c r="H313" s="417"/>
      <c r="I313" s="417"/>
      <c r="J313" s="417"/>
      <c r="K313" s="417"/>
    </row>
    <row r="314" spans="1:12" ht="15.75" customHeight="1">
      <c r="A314" s="161" t="s">
        <v>305</v>
      </c>
      <c r="B314" s="417" t="s">
        <v>321</v>
      </c>
      <c r="C314" s="417"/>
      <c r="D314" s="417"/>
      <c r="E314" s="417"/>
      <c r="F314" s="417"/>
      <c r="G314" s="417"/>
      <c r="H314" s="417"/>
      <c r="I314" s="417"/>
      <c r="J314" s="417"/>
      <c r="K314" s="417"/>
    </row>
    <row r="315" spans="1:12" ht="37.5" customHeight="1">
      <c r="A315" s="161" t="s">
        <v>306</v>
      </c>
      <c r="B315" s="417" t="s">
        <v>326</v>
      </c>
      <c r="C315" s="417"/>
      <c r="D315" s="417"/>
      <c r="E315" s="417"/>
      <c r="F315" s="417"/>
      <c r="G315" s="417"/>
      <c r="H315" s="417"/>
      <c r="I315" s="417"/>
      <c r="J315" s="417"/>
      <c r="K315" s="417"/>
    </row>
    <row r="316" spans="1:12">
      <c r="A316" s="101" t="s">
        <v>314</v>
      </c>
      <c r="B316" s="162" t="s">
        <v>315</v>
      </c>
      <c r="C316" s="4"/>
      <c r="D316" s="4"/>
      <c r="E316" s="4"/>
      <c r="F316" s="4"/>
      <c r="G316" s="4"/>
      <c r="H316" s="4"/>
      <c r="I316" s="13"/>
      <c r="J316" s="13"/>
      <c r="K316" s="13"/>
    </row>
    <row r="317" spans="1:12">
      <c r="A317" s="101" t="s">
        <v>317</v>
      </c>
      <c r="B317" s="163" t="s">
        <v>316</v>
      </c>
      <c r="C317" s="4"/>
      <c r="D317" s="4"/>
      <c r="E317" s="4"/>
      <c r="F317" s="4"/>
      <c r="G317" s="4"/>
      <c r="H317" s="4"/>
      <c r="I317" s="13"/>
      <c r="J317" s="13"/>
      <c r="K317" s="13"/>
    </row>
    <row r="318" spans="1:12">
      <c r="A318" s="101" t="s">
        <v>334</v>
      </c>
      <c r="B318" s="13" t="s">
        <v>335</v>
      </c>
      <c r="D318" s="4"/>
      <c r="E318" s="4"/>
      <c r="F318" s="4"/>
      <c r="G318" s="4"/>
      <c r="H318" s="4"/>
      <c r="I318" s="13"/>
      <c r="J318" s="13"/>
      <c r="K318" s="13"/>
    </row>
    <row r="319" spans="1:12">
      <c r="A319" s="101"/>
      <c r="B319" s="13" t="s">
        <v>336</v>
      </c>
    </row>
    <row r="320" spans="1:12">
      <c r="A320" s="101" t="s">
        <v>337</v>
      </c>
      <c r="B320" s="13" t="s">
        <v>338</v>
      </c>
    </row>
    <row r="321" spans="1:11">
      <c r="A321" s="101"/>
      <c r="B321" s="13" t="s">
        <v>339</v>
      </c>
    </row>
    <row r="322" spans="1:11" ht="51.75" customHeight="1">
      <c r="A322" s="169" t="s">
        <v>360</v>
      </c>
      <c r="B322" s="418" t="s">
        <v>361</v>
      </c>
      <c r="C322" s="418"/>
      <c r="D322" s="418"/>
      <c r="E322" s="418"/>
      <c r="F322" s="418"/>
      <c r="G322" s="418"/>
      <c r="H322" s="418"/>
      <c r="I322" s="418"/>
      <c r="J322" s="418"/>
      <c r="K322" s="418"/>
    </row>
    <row r="323" spans="1:11" ht="83.25" customHeight="1">
      <c r="A323" s="169" t="s">
        <v>362</v>
      </c>
      <c r="B323" s="418" t="s">
        <v>363</v>
      </c>
      <c r="C323" s="418"/>
      <c r="D323" s="418"/>
      <c r="E323" s="418"/>
      <c r="F323" s="418"/>
      <c r="G323" s="418"/>
      <c r="H323" s="418"/>
      <c r="I323" s="418"/>
      <c r="J323" s="418"/>
      <c r="K323" s="418"/>
    </row>
    <row r="324" spans="1:11">
      <c r="B324" s="165"/>
    </row>
    <row r="328" spans="1:11">
      <c r="C328" s="101"/>
    </row>
  </sheetData>
  <sheetProtection formatCells="0" formatColumns="0"/>
  <mergeCells count="38">
    <mergeCell ref="B322:K322"/>
    <mergeCell ref="B323:K323"/>
    <mergeCell ref="J137:K137"/>
    <mergeCell ref="J70:K70"/>
    <mergeCell ref="N221:R221"/>
    <mergeCell ref="B200:C200"/>
    <mergeCell ref="H207:K207"/>
    <mergeCell ref="J206:K206"/>
    <mergeCell ref="B196:C196"/>
    <mergeCell ref="B292:K292"/>
    <mergeCell ref="J277:K277"/>
    <mergeCell ref="E299:K299"/>
    <mergeCell ref="B301:K301"/>
    <mergeCell ref="B312:K312"/>
    <mergeCell ref="B311:K311"/>
    <mergeCell ref="B310:K310"/>
    <mergeCell ref="B297:K297"/>
    <mergeCell ref="B296:K296"/>
    <mergeCell ref="B295:K295"/>
    <mergeCell ref="B294:K294"/>
    <mergeCell ref="B289:K289"/>
    <mergeCell ref="B293:K293"/>
    <mergeCell ref="B314:K314"/>
    <mergeCell ref="B315:K315"/>
    <mergeCell ref="B287:K287"/>
    <mergeCell ref="B308:K308"/>
    <mergeCell ref="B307:K307"/>
    <mergeCell ref="B306:K306"/>
    <mergeCell ref="B305:K305"/>
    <mergeCell ref="B304:K304"/>
    <mergeCell ref="B303:K303"/>
    <mergeCell ref="E300:K300"/>
    <mergeCell ref="B291:K291"/>
    <mergeCell ref="B309:K309"/>
    <mergeCell ref="B290:K290"/>
    <mergeCell ref="B313:K313"/>
    <mergeCell ref="B288:K288"/>
    <mergeCell ref="B302:K302"/>
  </mergeCells>
  <phoneticPr fontId="0" type="noConversion"/>
  <pageMargins left="0.5" right="0.25" top="0.5" bottom="0.6" header="0.5" footer="0.3"/>
  <pageSetup scale="57" fitToHeight="6" orientation="portrait" horizontalDpi="300" verticalDpi="300" r:id="rId1"/>
  <headerFooter alignWithMargins="0">
    <oddFooter>&amp;RV34
EFF 01.01.19</oddFooter>
  </headerFooter>
  <rowBreaks count="4" manualBreakCount="4">
    <brk id="68" max="10" man="1"/>
    <brk id="135" max="10" man="1"/>
    <brk id="204" max="10" man="1"/>
    <brk id="275" max="10" man="1"/>
  </rowBreaks>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
  <sheetViews>
    <sheetView zoomScale="90" zoomScaleNormal="90" zoomScaleSheetLayoutView="70" workbookViewId="0">
      <selection activeCell="C22" sqref="C22"/>
    </sheetView>
  </sheetViews>
  <sheetFormatPr defaultColWidth="8.88671875" defaultRowHeight="12.75"/>
  <cols>
    <col min="1" max="1" width="8" style="360" customWidth="1"/>
    <col min="2" max="2" width="44.6640625" style="350" customWidth="1"/>
    <col min="3" max="3" width="20.77734375" style="350" bestFit="1" customWidth="1"/>
    <col min="4" max="4" width="19.44140625" style="350" customWidth="1"/>
    <col min="5" max="11" width="15.77734375" style="350" customWidth="1"/>
    <col min="12" max="12" width="15.5546875" style="350" customWidth="1"/>
    <col min="13" max="14" width="11.77734375" style="350" customWidth="1"/>
    <col min="15" max="256" width="8.88671875" style="350"/>
    <col min="257" max="257" width="8" style="350" customWidth="1"/>
    <col min="258" max="258" width="44.6640625" style="350" customWidth="1"/>
    <col min="259" max="259" width="20.77734375" style="350" bestFit="1" customWidth="1"/>
    <col min="260" max="260" width="19.44140625" style="350" customWidth="1"/>
    <col min="261" max="267" width="15.77734375" style="350" customWidth="1"/>
    <col min="268" max="268" width="15.5546875" style="350" customWidth="1"/>
    <col min="269" max="270" width="11.77734375" style="350" customWidth="1"/>
    <col min="271" max="512" width="8.88671875" style="350"/>
    <col min="513" max="513" width="8" style="350" customWidth="1"/>
    <col min="514" max="514" width="44.6640625" style="350" customWidth="1"/>
    <col min="515" max="515" width="20.77734375" style="350" bestFit="1" customWidth="1"/>
    <col min="516" max="516" width="19.44140625" style="350" customWidth="1"/>
    <col min="517" max="523" width="15.77734375" style="350" customWidth="1"/>
    <col min="524" max="524" width="15.5546875" style="350" customWidth="1"/>
    <col min="525" max="526" width="11.77734375" style="350" customWidth="1"/>
    <col min="527" max="768" width="8.88671875" style="350"/>
    <col min="769" max="769" width="8" style="350" customWidth="1"/>
    <col min="770" max="770" width="44.6640625" style="350" customWidth="1"/>
    <col min="771" max="771" width="20.77734375" style="350" bestFit="1" customWidth="1"/>
    <col min="772" max="772" width="19.44140625" style="350" customWidth="1"/>
    <col min="773" max="779" width="15.77734375" style="350" customWidth="1"/>
    <col min="780" max="780" width="15.5546875" style="350" customWidth="1"/>
    <col min="781" max="782" width="11.77734375" style="350" customWidth="1"/>
    <col min="783" max="1024" width="8.88671875" style="350"/>
    <col min="1025" max="1025" width="8" style="350" customWidth="1"/>
    <col min="1026" max="1026" width="44.6640625" style="350" customWidth="1"/>
    <col min="1027" max="1027" width="20.77734375" style="350" bestFit="1" customWidth="1"/>
    <col min="1028" max="1028" width="19.44140625" style="350" customWidth="1"/>
    <col min="1029" max="1035" width="15.77734375" style="350" customWidth="1"/>
    <col min="1036" max="1036" width="15.5546875" style="350" customWidth="1"/>
    <col min="1037" max="1038" width="11.77734375" style="350" customWidth="1"/>
    <col min="1039" max="1280" width="8.88671875" style="350"/>
    <col min="1281" max="1281" width="8" style="350" customWidth="1"/>
    <col min="1282" max="1282" width="44.6640625" style="350" customWidth="1"/>
    <col min="1283" max="1283" width="20.77734375" style="350" bestFit="1" customWidth="1"/>
    <col min="1284" max="1284" width="19.44140625" style="350" customWidth="1"/>
    <col min="1285" max="1291" width="15.77734375" style="350" customWidth="1"/>
    <col min="1292" max="1292" width="15.5546875" style="350" customWidth="1"/>
    <col min="1293" max="1294" width="11.77734375" style="350" customWidth="1"/>
    <col min="1295" max="1536" width="8.88671875" style="350"/>
    <col min="1537" max="1537" width="8" style="350" customWidth="1"/>
    <col min="1538" max="1538" width="44.6640625" style="350" customWidth="1"/>
    <col min="1539" max="1539" width="20.77734375" style="350" bestFit="1" customWidth="1"/>
    <col min="1540" max="1540" width="19.44140625" style="350" customWidth="1"/>
    <col min="1541" max="1547" width="15.77734375" style="350" customWidth="1"/>
    <col min="1548" max="1548" width="15.5546875" style="350" customWidth="1"/>
    <col min="1549" max="1550" width="11.77734375" style="350" customWidth="1"/>
    <col min="1551" max="1792" width="8.88671875" style="350"/>
    <col min="1793" max="1793" width="8" style="350" customWidth="1"/>
    <col min="1794" max="1794" width="44.6640625" style="350" customWidth="1"/>
    <col min="1795" max="1795" width="20.77734375" style="350" bestFit="1" customWidth="1"/>
    <col min="1796" max="1796" width="19.44140625" style="350" customWidth="1"/>
    <col min="1797" max="1803" width="15.77734375" style="350" customWidth="1"/>
    <col min="1804" max="1804" width="15.5546875" style="350" customWidth="1"/>
    <col min="1805" max="1806" width="11.77734375" style="350" customWidth="1"/>
    <col min="1807" max="2048" width="8.88671875" style="350"/>
    <col min="2049" max="2049" width="8" style="350" customWidth="1"/>
    <col min="2050" max="2050" width="44.6640625" style="350" customWidth="1"/>
    <col min="2051" max="2051" width="20.77734375" style="350" bestFit="1" customWidth="1"/>
    <col min="2052" max="2052" width="19.44140625" style="350" customWidth="1"/>
    <col min="2053" max="2059" width="15.77734375" style="350" customWidth="1"/>
    <col min="2060" max="2060" width="15.5546875" style="350" customWidth="1"/>
    <col min="2061" max="2062" width="11.77734375" style="350" customWidth="1"/>
    <col min="2063" max="2304" width="8.88671875" style="350"/>
    <col min="2305" max="2305" width="8" style="350" customWidth="1"/>
    <col min="2306" max="2306" width="44.6640625" style="350" customWidth="1"/>
    <col min="2307" max="2307" width="20.77734375" style="350" bestFit="1" customWidth="1"/>
    <col min="2308" max="2308" width="19.44140625" style="350" customWidth="1"/>
    <col min="2309" max="2315" width="15.77734375" style="350" customWidth="1"/>
    <col min="2316" max="2316" width="15.5546875" style="350" customWidth="1"/>
    <col min="2317" max="2318" width="11.77734375" style="350" customWidth="1"/>
    <col min="2319" max="2560" width="8.88671875" style="350"/>
    <col min="2561" max="2561" width="8" style="350" customWidth="1"/>
    <col min="2562" max="2562" width="44.6640625" style="350" customWidth="1"/>
    <col min="2563" max="2563" width="20.77734375" style="350" bestFit="1" customWidth="1"/>
    <col min="2564" max="2564" width="19.44140625" style="350" customWidth="1"/>
    <col min="2565" max="2571" width="15.77734375" style="350" customWidth="1"/>
    <col min="2572" max="2572" width="15.5546875" style="350" customWidth="1"/>
    <col min="2573" max="2574" width="11.77734375" style="350" customWidth="1"/>
    <col min="2575" max="2816" width="8.88671875" style="350"/>
    <col min="2817" max="2817" width="8" style="350" customWidth="1"/>
    <col min="2818" max="2818" width="44.6640625" style="350" customWidth="1"/>
    <col min="2819" max="2819" width="20.77734375" style="350" bestFit="1" customWidth="1"/>
    <col min="2820" max="2820" width="19.44140625" style="350" customWidth="1"/>
    <col min="2821" max="2827" width="15.77734375" style="350" customWidth="1"/>
    <col min="2828" max="2828" width="15.5546875" style="350" customWidth="1"/>
    <col min="2829" max="2830" width="11.77734375" style="350" customWidth="1"/>
    <col min="2831" max="3072" width="8.88671875" style="350"/>
    <col min="3073" max="3073" width="8" style="350" customWidth="1"/>
    <col min="3074" max="3074" width="44.6640625" style="350" customWidth="1"/>
    <col min="3075" max="3075" width="20.77734375" style="350" bestFit="1" customWidth="1"/>
    <col min="3076" max="3076" width="19.44140625" style="350" customWidth="1"/>
    <col min="3077" max="3083" width="15.77734375" style="350" customWidth="1"/>
    <col min="3084" max="3084" width="15.5546875" style="350" customWidth="1"/>
    <col min="3085" max="3086" width="11.77734375" style="350" customWidth="1"/>
    <col min="3087" max="3328" width="8.88671875" style="350"/>
    <col min="3329" max="3329" width="8" style="350" customWidth="1"/>
    <col min="3330" max="3330" width="44.6640625" style="350" customWidth="1"/>
    <col min="3331" max="3331" width="20.77734375" style="350" bestFit="1" customWidth="1"/>
    <col min="3332" max="3332" width="19.44140625" style="350" customWidth="1"/>
    <col min="3333" max="3339" width="15.77734375" style="350" customWidth="1"/>
    <col min="3340" max="3340" width="15.5546875" style="350" customWidth="1"/>
    <col min="3341" max="3342" width="11.77734375" style="350" customWidth="1"/>
    <col min="3343" max="3584" width="8.88671875" style="350"/>
    <col min="3585" max="3585" width="8" style="350" customWidth="1"/>
    <col min="3586" max="3586" width="44.6640625" style="350" customWidth="1"/>
    <col min="3587" max="3587" width="20.77734375" style="350" bestFit="1" customWidth="1"/>
    <col min="3588" max="3588" width="19.44140625" style="350" customWidth="1"/>
    <col min="3589" max="3595" width="15.77734375" style="350" customWidth="1"/>
    <col min="3596" max="3596" width="15.5546875" style="350" customWidth="1"/>
    <col min="3597" max="3598" width="11.77734375" style="350" customWidth="1"/>
    <col min="3599" max="3840" width="8.88671875" style="350"/>
    <col min="3841" max="3841" width="8" style="350" customWidth="1"/>
    <col min="3842" max="3842" width="44.6640625" style="350" customWidth="1"/>
    <col min="3843" max="3843" width="20.77734375" style="350" bestFit="1" customWidth="1"/>
    <col min="3844" max="3844" width="19.44140625" style="350" customWidth="1"/>
    <col min="3845" max="3851" width="15.77734375" style="350" customWidth="1"/>
    <col min="3852" max="3852" width="15.5546875" style="350" customWidth="1"/>
    <col min="3853" max="3854" width="11.77734375" style="350" customWidth="1"/>
    <col min="3855" max="4096" width="8.88671875" style="350"/>
    <col min="4097" max="4097" width="8" style="350" customWidth="1"/>
    <col min="4098" max="4098" width="44.6640625" style="350" customWidth="1"/>
    <col min="4099" max="4099" width="20.77734375" style="350" bestFit="1" customWidth="1"/>
    <col min="4100" max="4100" width="19.44140625" style="350" customWidth="1"/>
    <col min="4101" max="4107" width="15.77734375" style="350" customWidth="1"/>
    <col min="4108" max="4108" width="15.5546875" style="350" customWidth="1"/>
    <col min="4109" max="4110" width="11.77734375" style="350" customWidth="1"/>
    <col min="4111" max="4352" width="8.88671875" style="350"/>
    <col min="4353" max="4353" width="8" style="350" customWidth="1"/>
    <col min="4354" max="4354" width="44.6640625" style="350" customWidth="1"/>
    <col min="4355" max="4355" width="20.77734375" style="350" bestFit="1" customWidth="1"/>
    <col min="4356" max="4356" width="19.44140625" style="350" customWidth="1"/>
    <col min="4357" max="4363" width="15.77734375" style="350" customWidth="1"/>
    <col min="4364" max="4364" width="15.5546875" style="350" customWidth="1"/>
    <col min="4365" max="4366" width="11.77734375" style="350" customWidth="1"/>
    <col min="4367" max="4608" width="8.88671875" style="350"/>
    <col min="4609" max="4609" width="8" style="350" customWidth="1"/>
    <col min="4610" max="4610" width="44.6640625" style="350" customWidth="1"/>
    <col min="4611" max="4611" width="20.77734375" style="350" bestFit="1" customWidth="1"/>
    <col min="4612" max="4612" width="19.44140625" style="350" customWidth="1"/>
    <col min="4613" max="4619" width="15.77734375" style="350" customWidth="1"/>
    <col min="4620" max="4620" width="15.5546875" style="350" customWidth="1"/>
    <col min="4621" max="4622" width="11.77734375" style="350" customWidth="1"/>
    <col min="4623" max="4864" width="8.88671875" style="350"/>
    <col min="4865" max="4865" width="8" style="350" customWidth="1"/>
    <col min="4866" max="4866" width="44.6640625" style="350" customWidth="1"/>
    <col min="4867" max="4867" width="20.77734375" style="350" bestFit="1" customWidth="1"/>
    <col min="4868" max="4868" width="19.44140625" style="350" customWidth="1"/>
    <col min="4869" max="4875" width="15.77734375" style="350" customWidth="1"/>
    <col min="4876" max="4876" width="15.5546875" style="350" customWidth="1"/>
    <col min="4877" max="4878" width="11.77734375" style="350" customWidth="1"/>
    <col min="4879" max="5120" width="8.88671875" style="350"/>
    <col min="5121" max="5121" width="8" style="350" customWidth="1"/>
    <col min="5122" max="5122" width="44.6640625" style="350" customWidth="1"/>
    <col min="5123" max="5123" width="20.77734375" style="350" bestFit="1" customWidth="1"/>
    <col min="5124" max="5124" width="19.44140625" style="350" customWidth="1"/>
    <col min="5125" max="5131" width="15.77734375" style="350" customWidth="1"/>
    <col min="5132" max="5132" width="15.5546875" style="350" customWidth="1"/>
    <col min="5133" max="5134" width="11.77734375" style="350" customWidth="1"/>
    <col min="5135" max="5376" width="8.88671875" style="350"/>
    <col min="5377" max="5377" width="8" style="350" customWidth="1"/>
    <col min="5378" max="5378" width="44.6640625" style="350" customWidth="1"/>
    <col min="5379" max="5379" width="20.77734375" style="350" bestFit="1" customWidth="1"/>
    <col min="5380" max="5380" width="19.44140625" style="350" customWidth="1"/>
    <col min="5381" max="5387" width="15.77734375" style="350" customWidth="1"/>
    <col min="5388" max="5388" width="15.5546875" style="350" customWidth="1"/>
    <col min="5389" max="5390" width="11.77734375" style="350" customWidth="1"/>
    <col min="5391" max="5632" width="8.88671875" style="350"/>
    <col min="5633" max="5633" width="8" style="350" customWidth="1"/>
    <col min="5634" max="5634" width="44.6640625" style="350" customWidth="1"/>
    <col min="5635" max="5635" width="20.77734375" style="350" bestFit="1" customWidth="1"/>
    <col min="5636" max="5636" width="19.44140625" style="350" customWidth="1"/>
    <col min="5637" max="5643" width="15.77734375" style="350" customWidth="1"/>
    <col min="5644" max="5644" width="15.5546875" style="350" customWidth="1"/>
    <col min="5645" max="5646" width="11.77734375" style="350" customWidth="1"/>
    <col min="5647" max="5888" width="8.88671875" style="350"/>
    <col min="5889" max="5889" width="8" style="350" customWidth="1"/>
    <col min="5890" max="5890" width="44.6640625" style="350" customWidth="1"/>
    <col min="5891" max="5891" width="20.77734375" style="350" bestFit="1" customWidth="1"/>
    <col min="5892" max="5892" width="19.44140625" style="350" customWidth="1"/>
    <col min="5893" max="5899" width="15.77734375" style="350" customWidth="1"/>
    <col min="5900" max="5900" width="15.5546875" style="350" customWidth="1"/>
    <col min="5901" max="5902" width="11.77734375" style="350" customWidth="1"/>
    <col min="5903" max="6144" width="8.88671875" style="350"/>
    <col min="6145" max="6145" width="8" style="350" customWidth="1"/>
    <col min="6146" max="6146" width="44.6640625" style="350" customWidth="1"/>
    <col min="6147" max="6147" width="20.77734375" style="350" bestFit="1" customWidth="1"/>
    <col min="6148" max="6148" width="19.44140625" style="350" customWidth="1"/>
    <col min="6149" max="6155" width="15.77734375" style="350" customWidth="1"/>
    <col min="6156" max="6156" width="15.5546875" style="350" customWidth="1"/>
    <col min="6157" max="6158" width="11.77734375" style="350" customWidth="1"/>
    <col min="6159" max="6400" width="8.88671875" style="350"/>
    <col min="6401" max="6401" width="8" style="350" customWidth="1"/>
    <col min="6402" max="6402" width="44.6640625" style="350" customWidth="1"/>
    <col min="6403" max="6403" width="20.77734375" style="350" bestFit="1" customWidth="1"/>
    <col min="6404" max="6404" width="19.44140625" style="350" customWidth="1"/>
    <col min="6405" max="6411" width="15.77734375" style="350" customWidth="1"/>
    <col min="6412" max="6412" width="15.5546875" style="350" customWidth="1"/>
    <col min="6413" max="6414" width="11.77734375" style="350" customWidth="1"/>
    <col min="6415" max="6656" width="8.88671875" style="350"/>
    <col min="6657" max="6657" width="8" style="350" customWidth="1"/>
    <col min="6658" max="6658" width="44.6640625" style="350" customWidth="1"/>
    <col min="6659" max="6659" width="20.77734375" style="350" bestFit="1" customWidth="1"/>
    <col min="6660" max="6660" width="19.44140625" style="350" customWidth="1"/>
    <col min="6661" max="6667" width="15.77734375" style="350" customWidth="1"/>
    <col min="6668" max="6668" width="15.5546875" style="350" customWidth="1"/>
    <col min="6669" max="6670" width="11.77734375" style="350" customWidth="1"/>
    <col min="6671" max="6912" width="8.88671875" style="350"/>
    <col min="6913" max="6913" width="8" style="350" customWidth="1"/>
    <col min="6914" max="6914" width="44.6640625" style="350" customWidth="1"/>
    <col min="6915" max="6915" width="20.77734375" style="350" bestFit="1" customWidth="1"/>
    <col min="6916" max="6916" width="19.44140625" style="350" customWidth="1"/>
    <col min="6917" max="6923" width="15.77734375" style="350" customWidth="1"/>
    <col min="6924" max="6924" width="15.5546875" style="350" customWidth="1"/>
    <col min="6925" max="6926" width="11.77734375" style="350" customWidth="1"/>
    <col min="6927" max="7168" width="8.88671875" style="350"/>
    <col min="7169" max="7169" width="8" style="350" customWidth="1"/>
    <col min="7170" max="7170" width="44.6640625" style="350" customWidth="1"/>
    <col min="7171" max="7171" width="20.77734375" style="350" bestFit="1" customWidth="1"/>
    <col min="7172" max="7172" width="19.44140625" style="350" customWidth="1"/>
    <col min="7173" max="7179" width="15.77734375" style="350" customWidth="1"/>
    <col min="7180" max="7180" width="15.5546875" style="350" customWidth="1"/>
    <col min="7181" max="7182" width="11.77734375" style="350" customWidth="1"/>
    <col min="7183" max="7424" width="8.88671875" style="350"/>
    <col min="7425" max="7425" width="8" style="350" customWidth="1"/>
    <col min="7426" max="7426" width="44.6640625" style="350" customWidth="1"/>
    <col min="7427" max="7427" width="20.77734375" style="350" bestFit="1" customWidth="1"/>
    <col min="7428" max="7428" width="19.44140625" style="350" customWidth="1"/>
    <col min="7429" max="7435" width="15.77734375" style="350" customWidth="1"/>
    <col min="7436" max="7436" width="15.5546875" style="350" customWidth="1"/>
    <col min="7437" max="7438" width="11.77734375" style="350" customWidth="1"/>
    <col min="7439" max="7680" width="8.88671875" style="350"/>
    <col min="7681" max="7681" width="8" style="350" customWidth="1"/>
    <col min="7682" max="7682" width="44.6640625" style="350" customWidth="1"/>
    <col min="7683" max="7683" width="20.77734375" style="350" bestFit="1" customWidth="1"/>
    <col min="7684" max="7684" width="19.44140625" style="350" customWidth="1"/>
    <col min="7685" max="7691" width="15.77734375" style="350" customWidth="1"/>
    <col min="7692" max="7692" width="15.5546875" style="350" customWidth="1"/>
    <col min="7693" max="7694" width="11.77734375" style="350" customWidth="1"/>
    <col min="7695" max="7936" width="8.88671875" style="350"/>
    <col min="7937" max="7937" width="8" style="350" customWidth="1"/>
    <col min="7938" max="7938" width="44.6640625" style="350" customWidth="1"/>
    <col min="7939" max="7939" width="20.77734375" style="350" bestFit="1" customWidth="1"/>
    <col min="7940" max="7940" width="19.44140625" style="350" customWidth="1"/>
    <col min="7941" max="7947" width="15.77734375" style="350" customWidth="1"/>
    <col min="7948" max="7948" width="15.5546875" style="350" customWidth="1"/>
    <col min="7949" max="7950" width="11.77734375" style="350" customWidth="1"/>
    <col min="7951" max="8192" width="8.88671875" style="350"/>
    <col min="8193" max="8193" width="8" style="350" customWidth="1"/>
    <col min="8194" max="8194" width="44.6640625" style="350" customWidth="1"/>
    <col min="8195" max="8195" width="20.77734375" style="350" bestFit="1" customWidth="1"/>
    <col min="8196" max="8196" width="19.44140625" style="350" customWidth="1"/>
    <col min="8197" max="8203" width="15.77734375" style="350" customWidth="1"/>
    <col min="8204" max="8204" width="15.5546875" style="350" customWidth="1"/>
    <col min="8205" max="8206" width="11.77734375" style="350" customWidth="1"/>
    <col min="8207" max="8448" width="8.88671875" style="350"/>
    <col min="8449" max="8449" width="8" style="350" customWidth="1"/>
    <col min="8450" max="8450" width="44.6640625" style="350" customWidth="1"/>
    <col min="8451" max="8451" width="20.77734375" style="350" bestFit="1" customWidth="1"/>
    <col min="8452" max="8452" width="19.44140625" style="350" customWidth="1"/>
    <col min="8453" max="8459" width="15.77734375" style="350" customWidth="1"/>
    <col min="8460" max="8460" width="15.5546875" style="350" customWidth="1"/>
    <col min="8461" max="8462" width="11.77734375" style="350" customWidth="1"/>
    <col min="8463" max="8704" width="8.88671875" style="350"/>
    <col min="8705" max="8705" width="8" style="350" customWidth="1"/>
    <col min="8706" max="8706" width="44.6640625" style="350" customWidth="1"/>
    <col min="8707" max="8707" width="20.77734375" style="350" bestFit="1" customWidth="1"/>
    <col min="8708" max="8708" width="19.44140625" style="350" customWidth="1"/>
    <col min="8709" max="8715" width="15.77734375" style="350" customWidth="1"/>
    <col min="8716" max="8716" width="15.5546875" style="350" customWidth="1"/>
    <col min="8717" max="8718" width="11.77734375" style="350" customWidth="1"/>
    <col min="8719" max="8960" width="8.88671875" style="350"/>
    <col min="8961" max="8961" width="8" style="350" customWidth="1"/>
    <col min="8962" max="8962" width="44.6640625" style="350" customWidth="1"/>
    <col min="8963" max="8963" width="20.77734375" style="350" bestFit="1" customWidth="1"/>
    <col min="8964" max="8964" width="19.44140625" style="350" customWidth="1"/>
    <col min="8965" max="8971" width="15.77734375" style="350" customWidth="1"/>
    <col min="8972" max="8972" width="15.5546875" style="350" customWidth="1"/>
    <col min="8973" max="8974" width="11.77734375" style="350" customWidth="1"/>
    <col min="8975" max="9216" width="8.88671875" style="350"/>
    <col min="9217" max="9217" width="8" style="350" customWidth="1"/>
    <col min="9218" max="9218" width="44.6640625" style="350" customWidth="1"/>
    <col min="9219" max="9219" width="20.77734375" style="350" bestFit="1" customWidth="1"/>
    <col min="9220" max="9220" width="19.44140625" style="350" customWidth="1"/>
    <col min="9221" max="9227" width="15.77734375" style="350" customWidth="1"/>
    <col min="9228" max="9228" width="15.5546875" style="350" customWidth="1"/>
    <col min="9229" max="9230" width="11.77734375" style="350" customWidth="1"/>
    <col min="9231" max="9472" width="8.88671875" style="350"/>
    <col min="9473" max="9473" width="8" style="350" customWidth="1"/>
    <col min="9474" max="9474" width="44.6640625" style="350" customWidth="1"/>
    <col min="9475" max="9475" width="20.77734375" style="350" bestFit="1" customWidth="1"/>
    <col min="9476" max="9476" width="19.44140625" style="350" customWidth="1"/>
    <col min="9477" max="9483" width="15.77734375" style="350" customWidth="1"/>
    <col min="9484" max="9484" width="15.5546875" style="350" customWidth="1"/>
    <col min="9485" max="9486" width="11.77734375" style="350" customWidth="1"/>
    <col min="9487" max="9728" width="8.88671875" style="350"/>
    <col min="9729" max="9729" width="8" style="350" customWidth="1"/>
    <col min="9730" max="9730" width="44.6640625" style="350" customWidth="1"/>
    <col min="9731" max="9731" width="20.77734375" style="350" bestFit="1" customWidth="1"/>
    <col min="9732" max="9732" width="19.44140625" style="350" customWidth="1"/>
    <col min="9733" max="9739" width="15.77734375" style="350" customWidth="1"/>
    <col min="9740" max="9740" width="15.5546875" style="350" customWidth="1"/>
    <col min="9741" max="9742" width="11.77734375" style="350" customWidth="1"/>
    <col min="9743" max="9984" width="8.88671875" style="350"/>
    <col min="9985" max="9985" width="8" style="350" customWidth="1"/>
    <col min="9986" max="9986" width="44.6640625" style="350" customWidth="1"/>
    <col min="9987" max="9987" width="20.77734375" style="350" bestFit="1" customWidth="1"/>
    <col min="9988" max="9988" width="19.44140625" style="350" customWidth="1"/>
    <col min="9989" max="9995" width="15.77734375" style="350" customWidth="1"/>
    <col min="9996" max="9996" width="15.5546875" style="350" customWidth="1"/>
    <col min="9997" max="9998" width="11.77734375" style="350" customWidth="1"/>
    <col min="9999" max="10240" width="8.88671875" style="350"/>
    <col min="10241" max="10241" width="8" style="350" customWidth="1"/>
    <col min="10242" max="10242" width="44.6640625" style="350" customWidth="1"/>
    <col min="10243" max="10243" width="20.77734375" style="350" bestFit="1" customWidth="1"/>
    <col min="10244" max="10244" width="19.44140625" style="350" customWidth="1"/>
    <col min="10245" max="10251" width="15.77734375" style="350" customWidth="1"/>
    <col min="10252" max="10252" width="15.5546875" style="350" customWidth="1"/>
    <col min="10253" max="10254" width="11.77734375" style="350" customWidth="1"/>
    <col min="10255" max="10496" width="8.88671875" style="350"/>
    <col min="10497" max="10497" width="8" style="350" customWidth="1"/>
    <col min="10498" max="10498" width="44.6640625" style="350" customWidth="1"/>
    <col min="10499" max="10499" width="20.77734375" style="350" bestFit="1" customWidth="1"/>
    <col min="10500" max="10500" width="19.44140625" style="350" customWidth="1"/>
    <col min="10501" max="10507" width="15.77734375" style="350" customWidth="1"/>
    <col min="10508" max="10508" width="15.5546875" style="350" customWidth="1"/>
    <col min="10509" max="10510" width="11.77734375" style="350" customWidth="1"/>
    <col min="10511" max="10752" width="8.88671875" style="350"/>
    <col min="10753" max="10753" width="8" style="350" customWidth="1"/>
    <col min="10754" max="10754" width="44.6640625" style="350" customWidth="1"/>
    <col min="10755" max="10755" width="20.77734375" style="350" bestFit="1" customWidth="1"/>
    <col min="10756" max="10756" width="19.44140625" style="350" customWidth="1"/>
    <col min="10757" max="10763" width="15.77734375" style="350" customWidth="1"/>
    <col min="10764" max="10764" width="15.5546875" style="350" customWidth="1"/>
    <col min="10765" max="10766" width="11.77734375" style="350" customWidth="1"/>
    <col min="10767" max="11008" width="8.88671875" style="350"/>
    <col min="11009" max="11009" width="8" style="350" customWidth="1"/>
    <col min="11010" max="11010" width="44.6640625" style="350" customWidth="1"/>
    <col min="11011" max="11011" width="20.77734375" style="350" bestFit="1" customWidth="1"/>
    <col min="11012" max="11012" width="19.44140625" style="350" customWidth="1"/>
    <col min="11013" max="11019" width="15.77734375" style="350" customWidth="1"/>
    <col min="11020" max="11020" width="15.5546875" style="350" customWidth="1"/>
    <col min="11021" max="11022" width="11.77734375" style="350" customWidth="1"/>
    <col min="11023" max="11264" width="8.88671875" style="350"/>
    <col min="11265" max="11265" width="8" style="350" customWidth="1"/>
    <col min="11266" max="11266" width="44.6640625" style="350" customWidth="1"/>
    <col min="11267" max="11267" width="20.77734375" style="350" bestFit="1" customWidth="1"/>
    <col min="11268" max="11268" width="19.44140625" style="350" customWidth="1"/>
    <col min="11269" max="11275" width="15.77734375" style="350" customWidth="1"/>
    <col min="11276" max="11276" width="15.5546875" style="350" customWidth="1"/>
    <col min="11277" max="11278" width="11.77734375" style="350" customWidth="1"/>
    <col min="11279" max="11520" width="8.88671875" style="350"/>
    <col min="11521" max="11521" width="8" style="350" customWidth="1"/>
    <col min="11522" max="11522" width="44.6640625" style="350" customWidth="1"/>
    <col min="11523" max="11523" width="20.77734375" style="350" bestFit="1" customWidth="1"/>
    <col min="11524" max="11524" width="19.44140625" style="350" customWidth="1"/>
    <col min="11525" max="11531" width="15.77734375" style="350" customWidth="1"/>
    <col min="11532" max="11532" width="15.5546875" style="350" customWidth="1"/>
    <col min="11533" max="11534" width="11.77734375" style="350" customWidth="1"/>
    <col min="11535" max="11776" width="8.88671875" style="350"/>
    <col min="11777" max="11777" width="8" style="350" customWidth="1"/>
    <col min="11778" max="11778" width="44.6640625" style="350" customWidth="1"/>
    <col min="11779" max="11779" width="20.77734375" style="350" bestFit="1" customWidth="1"/>
    <col min="11780" max="11780" width="19.44140625" style="350" customWidth="1"/>
    <col min="11781" max="11787" width="15.77734375" style="350" customWidth="1"/>
    <col min="11788" max="11788" width="15.5546875" style="350" customWidth="1"/>
    <col min="11789" max="11790" width="11.77734375" style="350" customWidth="1"/>
    <col min="11791" max="12032" width="8.88671875" style="350"/>
    <col min="12033" max="12033" width="8" style="350" customWidth="1"/>
    <col min="12034" max="12034" width="44.6640625" style="350" customWidth="1"/>
    <col min="12035" max="12035" width="20.77734375" style="350" bestFit="1" customWidth="1"/>
    <col min="12036" max="12036" width="19.44140625" style="350" customWidth="1"/>
    <col min="12037" max="12043" width="15.77734375" style="350" customWidth="1"/>
    <col min="12044" max="12044" width="15.5546875" style="350" customWidth="1"/>
    <col min="12045" max="12046" width="11.77734375" style="350" customWidth="1"/>
    <col min="12047" max="12288" width="8.88671875" style="350"/>
    <col min="12289" max="12289" width="8" style="350" customWidth="1"/>
    <col min="12290" max="12290" width="44.6640625" style="350" customWidth="1"/>
    <col min="12291" max="12291" width="20.77734375" style="350" bestFit="1" customWidth="1"/>
    <col min="12292" max="12292" width="19.44140625" style="350" customWidth="1"/>
    <col min="12293" max="12299" width="15.77734375" style="350" customWidth="1"/>
    <col min="12300" max="12300" width="15.5546875" style="350" customWidth="1"/>
    <col min="12301" max="12302" width="11.77734375" style="350" customWidth="1"/>
    <col min="12303" max="12544" width="8.88671875" style="350"/>
    <col min="12545" max="12545" width="8" style="350" customWidth="1"/>
    <col min="12546" max="12546" width="44.6640625" style="350" customWidth="1"/>
    <col min="12547" max="12547" width="20.77734375" style="350" bestFit="1" customWidth="1"/>
    <col min="12548" max="12548" width="19.44140625" style="350" customWidth="1"/>
    <col min="12549" max="12555" width="15.77734375" style="350" customWidth="1"/>
    <col min="12556" max="12556" width="15.5546875" style="350" customWidth="1"/>
    <col min="12557" max="12558" width="11.77734375" style="350" customWidth="1"/>
    <col min="12559" max="12800" width="8.88671875" style="350"/>
    <col min="12801" max="12801" width="8" style="350" customWidth="1"/>
    <col min="12802" max="12802" width="44.6640625" style="350" customWidth="1"/>
    <col min="12803" max="12803" width="20.77734375" style="350" bestFit="1" customWidth="1"/>
    <col min="12804" max="12804" width="19.44140625" style="350" customWidth="1"/>
    <col min="12805" max="12811" width="15.77734375" style="350" customWidth="1"/>
    <col min="12812" max="12812" width="15.5546875" style="350" customWidth="1"/>
    <col min="12813" max="12814" width="11.77734375" style="350" customWidth="1"/>
    <col min="12815" max="13056" width="8.88671875" style="350"/>
    <col min="13057" max="13057" width="8" style="350" customWidth="1"/>
    <col min="13058" max="13058" width="44.6640625" style="350" customWidth="1"/>
    <col min="13059" max="13059" width="20.77734375" style="350" bestFit="1" customWidth="1"/>
    <col min="13060" max="13060" width="19.44140625" style="350" customWidth="1"/>
    <col min="13061" max="13067" width="15.77734375" style="350" customWidth="1"/>
    <col min="13068" max="13068" width="15.5546875" style="350" customWidth="1"/>
    <col min="13069" max="13070" width="11.77734375" style="350" customWidth="1"/>
    <col min="13071" max="13312" width="8.88671875" style="350"/>
    <col min="13313" max="13313" width="8" style="350" customWidth="1"/>
    <col min="13314" max="13314" width="44.6640625" style="350" customWidth="1"/>
    <col min="13315" max="13315" width="20.77734375" style="350" bestFit="1" customWidth="1"/>
    <col min="13316" max="13316" width="19.44140625" style="350" customWidth="1"/>
    <col min="13317" max="13323" width="15.77734375" style="350" customWidth="1"/>
    <col min="13324" max="13324" width="15.5546875" style="350" customWidth="1"/>
    <col min="13325" max="13326" width="11.77734375" style="350" customWidth="1"/>
    <col min="13327" max="13568" width="8.88671875" style="350"/>
    <col min="13569" max="13569" width="8" style="350" customWidth="1"/>
    <col min="13570" max="13570" width="44.6640625" style="350" customWidth="1"/>
    <col min="13571" max="13571" width="20.77734375" style="350" bestFit="1" customWidth="1"/>
    <col min="13572" max="13572" width="19.44140625" style="350" customWidth="1"/>
    <col min="13573" max="13579" width="15.77734375" style="350" customWidth="1"/>
    <col min="13580" max="13580" width="15.5546875" style="350" customWidth="1"/>
    <col min="13581" max="13582" width="11.77734375" style="350" customWidth="1"/>
    <col min="13583" max="13824" width="8.88671875" style="350"/>
    <col min="13825" max="13825" width="8" style="350" customWidth="1"/>
    <col min="13826" max="13826" width="44.6640625" style="350" customWidth="1"/>
    <col min="13827" max="13827" width="20.77734375" style="350" bestFit="1" customWidth="1"/>
    <col min="13828" max="13828" width="19.44140625" style="350" customWidth="1"/>
    <col min="13829" max="13835" width="15.77734375" style="350" customWidth="1"/>
    <col min="13836" max="13836" width="15.5546875" style="350" customWidth="1"/>
    <col min="13837" max="13838" width="11.77734375" style="350" customWidth="1"/>
    <col min="13839" max="14080" width="8.88671875" style="350"/>
    <col min="14081" max="14081" width="8" style="350" customWidth="1"/>
    <col min="14082" max="14082" width="44.6640625" style="350" customWidth="1"/>
    <col min="14083" max="14083" width="20.77734375" style="350" bestFit="1" customWidth="1"/>
    <col min="14084" max="14084" width="19.44140625" style="350" customWidth="1"/>
    <col min="14085" max="14091" width="15.77734375" style="350" customWidth="1"/>
    <col min="14092" max="14092" width="15.5546875" style="350" customWidth="1"/>
    <col min="14093" max="14094" width="11.77734375" style="350" customWidth="1"/>
    <col min="14095" max="14336" width="8.88671875" style="350"/>
    <col min="14337" max="14337" width="8" style="350" customWidth="1"/>
    <col min="14338" max="14338" width="44.6640625" style="350" customWidth="1"/>
    <col min="14339" max="14339" width="20.77734375" style="350" bestFit="1" customWidth="1"/>
    <col min="14340" max="14340" width="19.44140625" style="350" customWidth="1"/>
    <col min="14341" max="14347" width="15.77734375" style="350" customWidth="1"/>
    <col min="14348" max="14348" width="15.5546875" style="350" customWidth="1"/>
    <col min="14349" max="14350" width="11.77734375" style="350" customWidth="1"/>
    <col min="14351" max="14592" width="8.88671875" style="350"/>
    <col min="14593" max="14593" width="8" style="350" customWidth="1"/>
    <col min="14594" max="14594" width="44.6640625" style="350" customWidth="1"/>
    <col min="14595" max="14595" width="20.77734375" style="350" bestFit="1" customWidth="1"/>
    <col min="14596" max="14596" width="19.44140625" style="350" customWidth="1"/>
    <col min="14597" max="14603" width="15.77734375" style="350" customWidth="1"/>
    <col min="14604" max="14604" width="15.5546875" style="350" customWidth="1"/>
    <col min="14605" max="14606" width="11.77734375" style="350" customWidth="1"/>
    <col min="14607" max="14848" width="8.88671875" style="350"/>
    <col min="14849" max="14849" width="8" style="350" customWidth="1"/>
    <col min="14850" max="14850" width="44.6640625" style="350" customWidth="1"/>
    <col min="14851" max="14851" width="20.77734375" style="350" bestFit="1" customWidth="1"/>
    <col min="14852" max="14852" width="19.44140625" style="350" customWidth="1"/>
    <col min="14853" max="14859" width="15.77734375" style="350" customWidth="1"/>
    <col min="14860" max="14860" width="15.5546875" style="350" customWidth="1"/>
    <col min="14861" max="14862" width="11.77734375" style="350" customWidth="1"/>
    <col min="14863" max="15104" width="8.88671875" style="350"/>
    <col min="15105" max="15105" width="8" style="350" customWidth="1"/>
    <col min="15106" max="15106" width="44.6640625" style="350" customWidth="1"/>
    <col min="15107" max="15107" width="20.77734375" style="350" bestFit="1" customWidth="1"/>
    <col min="15108" max="15108" width="19.44140625" style="350" customWidth="1"/>
    <col min="15109" max="15115" width="15.77734375" style="350" customWidth="1"/>
    <col min="15116" max="15116" width="15.5546875" style="350" customWidth="1"/>
    <col min="15117" max="15118" width="11.77734375" style="350" customWidth="1"/>
    <col min="15119" max="15360" width="8.88671875" style="350"/>
    <col min="15361" max="15361" width="8" style="350" customWidth="1"/>
    <col min="15362" max="15362" width="44.6640625" style="350" customWidth="1"/>
    <col min="15363" max="15363" width="20.77734375" style="350" bestFit="1" customWidth="1"/>
    <col min="15364" max="15364" width="19.44140625" style="350" customWidth="1"/>
    <col min="15365" max="15371" width="15.77734375" style="350" customWidth="1"/>
    <col min="15372" max="15372" width="15.5546875" style="350" customWidth="1"/>
    <col min="15373" max="15374" width="11.77734375" style="350" customWidth="1"/>
    <col min="15375" max="15616" width="8.88671875" style="350"/>
    <col min="15617" max="15617" width="8" style="350" customWidth="1"/>
    <col min="15618" max="15618" width="44.6640625" style="350" customWidth="1"/>
    <col min="15619" max="15619" width="20.77734375" style="350" bestFit="1" customWidth="1"/>
    <col min="15620" max="15620" width="19.44140625" style="350" customWidth="1"/>
    <col min="15621" max="15627" width="15.77734375" style="350" customWidth="1"/>
    <col min="15628" max="15628" width="15.5546875" style="350" customWidth="1"/>
    <col min="15629" max="15630" width="11.77734375" style="350" customWidth="1"/>
    <col min="15631" max="15872" width="8.88671875" style="350"/>
    <col min="15873" max="15873" width="8" style="350" customWidth="1"/>
    <col min="15874" max="15874" width="44.6640625" style="350" customWidth="1"/>
    <col min="15875" max="15875" width="20.77734375" style="350" bestFit="1" customWidth="1"/>
    <col min="15876" max="15876" width="19.44140625" style="350" customWidth="1"/>
    <col min="15877" max="15883" width="15.77734375" style="350" customWidth="1"/>
    <col min="15884" max="15884" width="15.5546875" style="350" customWidth="1"/>
    <col min="15885" max="15886" width="11.77734375" style="350" customWidth="1"/>
    <col min="15887" max="16128" width="8.88671875" style="350"/>
    <col min="16129" max="16129" width="8" style="350" customWidth="1"/>
    <col min="16130" max="16130" width="44.6640625" style="350" customWidth="1"/>
    <col min="16131" max="16131" width="20.77734375" style="350" bestFit="1" customWidth="1"/>
    <col min="16132" max="16132" width="19.44140625" style="350" customWidth="1"/>
    <col min="16133" max="16139" width="15.77734375" style="350" customWidth="1"/>
    <col min="16140" max="16140" width="15.5546875" style="350" customWidth="1"/>
    <col min="16141" max="16142" width="11.77734375" style="350" customWidth="1"/>
    <col min="16143" max="16384" width="8.88671875" style="350"/>
  </cols>
  <sheetData>
    <row r="1" spans="1:12" ht="15">
      <c r="A1" s="427" t="s">
        <v>483</v>
      </c>
      <c r="B1" s="427" t="s">
        <v>380</v>
      </c>
      <c r="C1" s="427" t="s">
        <v>380</v>
      </c>
      <c r="D1" s="427" t="s">
        <v>380</v>
      </c>
      <c r="E1" s="427" t="s">
        <v>380</v>
      </c>
      <c r="F1" s="427" t="s">
        <v>380</v>
      </c>
      <c r="G1" s="427" t="s">
        <v>380</v>
      </c>
      <c r="H1" s="349"/>
      <c r="I1" s="349"/>
    </row>
    <row r="2" spans="1:12" ht="15">
      <c r="A2" s="428" t="s">
        <v>482</v>
      </c>
      <c r="B2" s="428"/>
      <c r="C2" s="428"/>
      <c r="D2" s="428"/>
      <c r="E2" s="428"/>
      <c r="F2" s="428"/>
      <c r="G2" s="428"/>
      <c r="H2" s="349"/>
      <c r="I2" s="349"/>
      <c r="J2" s="349"/>
      <c r="L2" s="351"/>
    </row>
    <row r="3" spans="1:12" ht="15">
      <c r="A3" s="428" t="s">
        <v>382</v>
      </c>
      <c r="B3" s="428"/>
      <c r="C3" s="428"/>
      <c r="D3" s="428"/>
      <c r="E3" s="428"/>
      <c r="F3" s="428"/>
      <c r="G3" s="428"/>
      <c r="H3" s="349"/>
      <c r="I3" s="349"/>
      <c r="J3" s="349"/>
    </row>
    <row r="4" spans="1:12" ht="15">
      <c r="A4" s="429" t="s">
        <v>400</v>
      </c>
      <c r="B4" s="429"/>
      <c r="C4" s="429"/>
      <c r="D4" s="429"/>
      <c r="E4" s="429"/>
      <c r="F4" s="429"/>
      <c r="G4" s="429"/>
      <c r="H4" s="349"/>
      <c r="I4" s="349"/>
      <c r="J4" s="349"/>
    </row>
    <row r="5" spans="1:12">
      <c r="A5" s="349"/>
      <c r="B5" s="191"/>
      <c r="C5" s="191"/>
      <c r="D5" s="191"/>
      <c r="E5" s="192"/>
      <c r="F5" s="193"/>
      <c r="H5" s="193"/>
      <c r="J5" s="193"/>
      <c r="L5" s="193"/>
    </row>
    <row r="6" spans="1:12" ht="12.75" customHeight="1">
      <c r="A6" s="349"/>
      <c r="B6" s="191"/>
      <c r="C6" s="424" t="s">
        <v>383</v>
      </c>
      <c r="D6" s="425"/>
      <c r="E6" s="425"/>
      <c r="F6" s="425"/>
      <c r="G6" s="426"/>
      <c r="H6" s="194"/>
      <c r="I6" s="194"/>
      <c r="J6" s="194"/>
      <c r="K6" s="194"/>
      <c r="L6" s="352"/>
    </row>
    <row r="7" spans="1:12" s="356" customFormat="1" ht="25.5">
      <c r="A7" s="353" t="s">
        <v>384</v>
      </c>
      <c r="B7" s="196" t="s">
        <v>385</v>
      </c>
      <c r="C7" s="197" t="s">
        <v>38</v>
      </c>
      <c r="D7" s="197" t="s">
        <v>386</v>
      </c>
      <c r="E7" s="197" t="s">
        <v>387</v>
      </c>
      <c r="F7" s="197" t="s">
        <v>388</v>
      </c>
      <c r="G7" s="196" t="s">
        <v>389</v>
      </c>
      <c r="H7" s="354"/>
      <c r="I7" s="355"/>
      <c r="J7" s="355"/>
      <c r="K7" s="355"/>
      <c r="L7" s="352"/>
    </row>
    <row r="8" spans="1:12" s="358" customFormat="1">
      <c r="A8" s="357"/>
      <c r="B8" s="198" t="s">
        <v>390</v>
      </c>
      <c r="C8" s="199" t="s">
        <v>391</v>
      </c>
      <c r="D8" s="199" t="s">
        <v>392</v>
      </c>
      <c r="E8" s="199" t="s">
        <v>393</v>
      </c>
      <c r="F8" s="199" t="s">
        <v>394</v>
      </c>
      <c r="G8" s="200" t="s">
        <v>395</v>
      </c>
      <c r="H8" s="336"/>
      <c r="L8" s="352"/>
    </row>
    <row r="9" spans="1:12" s="358" customFormat="1" ht="44.25" customHeight="1">
      <c r="A9" s="357"/>
      <c r="B9" s="198" t="s">
        <v>16</v>
      </c>
      <c r="C9" s="202" t="s">
        <v>372</v>
      </c>
      <c r="D9" s="202" t="s">
        <v>373</v>
      </c>
      <c r="E9" s="202" t="s">
        <v>374</v>
      </c>
      <c r="F9" s="202" t="s">
        <v>375</v>
      </c>
      <c r="G9" s="203" t="s">
        <v>376</v>
      </c>
      <c r="H9" s="336"/>
      <c r="L9" s="352"/>
    </row>
    <row r="10" spans="1:12">
      <c r="A10" s="359">
        <v>1</v>
      </c>
      <c r="B10" s="204" t="s">
        <v>396</v>
      </c>
      <c r="C10" s="361">
        <v>1807420338</v>
      </c>
      <c r="D10" s="362">
        <v>0</v>
      </c>
      <c r="E10" s="363">
        <v>18837708.91</v>
      </c>
      <c r="F10" s="362">
        <v>0</v>
      </c>
      <c r="G10" s="364">
        <v>14604920.93</v>
      </c>
      <c r="H10" s="336"/>
      <c r="L10" s="352"/>
    </row>
    <row r="11" spans="1:12">
      <c r="A11" s="349"/>
      <c r="B11" s="205"/>
      <c r="C11" s="206"/>
      <c r="D11" s="207"/>
      <c r="E11" s="207"/>
      <c r="F11" s="207"/>
      <c r="G11" s="206"/>
      <c r="H11" s="206"/>
      <c r="I11" s="206"/>
      <c r="J11" s="352"/>
      <c r="K11" s="352"/>
      <c r="L11" s="352"/>
    </row>
    <row r="12" spans="1:12" ht="12.75" customHeight="1">
      <c r="A12" s="349"/>
      <c r="B12" s="191"/>
      <c r="C12" s="430" t="s">
        <v>397</v>
      </c>
      <c r="D12" s="431"/>
      <c r="E12" s="431"/>
      <c r="F12" s="431"/>
      <c r="G12" s="431"/>
      <c r="H12" s="336"/>
      <c r="I12" s="336"/>
      <c r="J12" s="336"/>
      <c r="K12" s="336"/>
      <c r="L12" s="352"/>
    </row>
    <row r="13" spans="1:12" s="356" customFormat="1" ht="25.5">
      <c r="A13" s="353" t="s">
        <v>384</v>
      </c>
      <c r="B13" s="196" t="s">
        <v>385</v>
      </c>
      <c r="C13" s="197" t="s">
        <v>38</v>
      </c>
      <c r="D13" s="197" t="s">
        <v>386</v>
      </c>
      <c r="E13" s="197" t="s">
        <v>387</v>
      </c>
      <c r="F13" s="197" t="s">
        <v>388</v>
      </c>
      <c r="G13" s="208" t="s">
        <v>389</v>
      </c>
      <c r="H13" s="336"/>
      <c r="I13" s="336"/>
      <c r="J13" s="336"/>
      <c r="K13" s="336"/>
      <c r="L13" s="352"/>
    </row>
    <row r="14" spans="1:12" s="358" customFormat="1">
      <c r="A14" s="357"/>
      <c r="B14" s="198" t="s">
        <v>390</v>
      </c>
      <c r="C14" s="199" t="s">
        <v>391</v>
      </c>
      <c r="D14" s="199" t="s">
        <v>392</v>
      </c>
      <c r="E14" s="199" t="s">
        <v>393</v>
      </c>
      <c r="F14" s="199" t="s">
        <v>394</v>
      </c>
      <c r="G14" s="200" t="s">
        <v>395</v>
      </c>
      <c r="H14" s="336"/>
      <c r="I14" s="336"/>
      <c r="J14" s="336"/>
      <c r="K14" s="336"/>
      <c r="L14" s="352"/>
    </row>
    <row r="15" spans="1:12" s="358" customFormat="1" ht="44.25" customHeight="1">
      <c r="A15" s="357"/>
      <c r="B15" s="198" t="s">
        <v>16</v>
      </c>
      <c r="C15" s="202" t="s">
        <v>377</v>
      </c>
      <c r="D15" s="202" t="str">
        <f>"Company Records (Included in total in Column "&amp;C14&amp;")"</f>
        <v>Company Records (Included in total in Column (d))</v>
      </c>
      <c r="E15" s="202" t="s">
        <v>378</v>
      </c>
      <c r="F15" s="202" t="str">
        <f>"Company Records (Included in total in Column "&amp;E14&amp;")"</f>
        <v>Company Records (Included in total in Column (h))</v>
      </c>
      <c r="G15" s="203" t="s">
        <v>379</v>
      </c>
      <c r="H15" s="336"/>
      <c r="I15" s="336"/>
      <c r="J15" s="336"/>
      <c r="K15" s="336"/>
      <c r="L15" s="352"/>
    </row>
    <row r="16" spans="1:12">
      <c r="A16" s="359">
        <v>2</v>
      </c>
      <c r="B16" s="204" t="s">
        <v>396</v>
      </c>
      <c r="C16" s="361">
        <v>66769847</v>
      </c>
      <c r="D16" s="362">
        <v>0</v>
      </c>
      <c r="E16" s="363">
        <v>386938</v>
      </c>
      <c r="F16" s="362">
        <v>0</v>
      </c>
      <c r="G16" s="364">
        <v>4626891.08</v>
      </c>
      <c r="H16" s="336"/>
      <c r="I16" s="336"/>
      <c r="J16" s="336"/>
      <c r="K16" s="336"/>
      <c r="L16" s="352"/>
    </row>
    <row r="17" spans="1:12">
      <c r="A17" s="349"/>
      <c r="B17" s="205"/>
      <c r="C17" s="206"/>
      <c r="D17" s="207"/>
      <c r="E17" s="207"/>
      <c r="F17" s="207"/>
      <c r="G17" s="206"/>
      <c r="H17" s="336"/>
      <c r="I17" s="336"/>
      <c r="J17" s="336"/>
      <c r="K17" s="336"/>
      <c r="L17" s="352"/>
    </row>
    <row r="18" spans="1:12" ht="25.5" customHeight="1">
      <c r="A18" s="349"/>
      <c r="B18" s="191"/>
      <c r="C18" s="424" t="s">
        <v>558</v>
      </c>
      <c r="D18" s="425"/>
      <c r="E18" s="425"/>
      <c r="F18" s="425"/>
      <c r="G18" s="426"/>
      <c r="H18" s="206"/>
      <c r="I18" s="206"/>
    </row>
    <row r="19" spans="1:12" ht="25.5">
      <c r="A19" s="353" t="s">
        <v>384</v>
      </c>
      <c r="B19" s="196" t="s">
        <v>385</v>
      </c>
      <c r="C19" s="197" t="s">
        <v>38</v>
      </c>
      <c r="D19" s="197" t="s">
        <v>386</v>
      </c>
      <c r="E19" s="197" t="s">
        <v>387</v>
      </c>
      <c r="F19" s="197" t="s">
        <v>388</v>
      </c>
      <c r="G19" s="196" t="s">
        <v>389</v>
      </c>
    </row>
    <row r="20" spans="1:12">
      <c r="A20" s="357"/>
      <c r="B20" s="198" t="s">
        <v>390</v>
      </c>
      <c r="C20" s="199" t="s">
        <v>391</v>
      </c>
      <c r="D20" s="199" t="s">
        <v>392</v>
      </c>
      <c r="E20" s="199" t="s">
        <v>393</v>
      </c>
      <c r="F20" s="199" t="s">
        <v>394</v>
      </c>
      <c r="G20" s="200" t="s">
        <v>395</v>
      </c>
    </row>
    <row r="21" spans="1:12" ht="24">
      <c r="A21" s="357"/>
      <c r="B21" s="198" t="s">
        <v>16</v>
      </c>
      <c r="C21" s="202" t="s">
        <v>372</v>
      </c>
      <c r="D21" s="202" t="s">
        <v>373</v>
      </c>
      <c r="E21" s="202" t="s">
        <v>374</v>
      </c>
      <c r="F21" s="202" t="s">
        <v>375</v>
      </c>
      <c r="G21" s="203" t="s">
        <v>376</v>
      </c>
    </row>
    <row r="22" spans="1:12">
      <c r="A22" s="359">
        <v>3</v>
      </c>
      <c r="B22" s="204" t="s">
        <v>396</v>
      </c>
      <c r="C22" s="361">
        <v>26942059.109999999</v>
      </c>
      <c r="D22" s="362">
        <v>0</v>
      </c>
      <c r="E22" s="363">
        <v>0</v>
      </c>
      <c r="F22" s="362">
        <v>0</v>
      </c>
      <c r="G22" s="364">
        <v>0</v>
      </c>
    </row>
  </sheetData>
  <mergeCells count="7">
    <mergeCell ref="C18:G18"/>
    <mergeCell ref="A1:G1"/>
    <mergeCell ref="A2:G2"/>
    <mergeCell ref="A3:G3"/>
    <mergeCell ref="A4:G4"/>
    <mergeCell ref="C6:G6"/>
    <mergeCell ref="C12:G12"/>
  </mergeCells>
  <pageMargins left="0.7" right="0.7" top="0.75" bottom="0.75" header="0.3" footer="0.3"/>
  <pageSetup scale="73" fitToHeight="0" orientation="landscape" cellComments="asDisplayed" r:id="rId1"/>
  <headerFooter>
    <oddHeader>&amp;RPage  &amp;P of &amp;N</oddHeader>
  </headerFooter>
  <rowBreaks count="1" manualBreakCount="1">
    <brk id="1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7"/>
  <sheetViews>
    <sheetView view="pageBreakPreview" zoomScale="85" zoomScaleNormal="75" zoomScaleSheetLayoutView="85" workbookViewId="0">
      <selection activeCell="E19" sqref="E19"/>
    </sheetView>
  </sheetViews>
  <sheetFormatPr defaultRowHeight="12.75"/>
  <cols>
    <col min="1" max="1" width="8.88671875" style="215"/>
    <col min="2" max="2" width="0.6640625" style="214" customWidth="1"/>
    <col min="3" max="3" width="32.33203125" style="215" customWidth="1"/>
    <col min="4" max="4" width="30.21875" style="215" bestFit="1" customWidth="1"/>
    <col min="5" max="5" width="18.109375" style="215" customWidth="1"/>
    <col min="6" max="6" width="1.33203125" style="215" customWidth="1"/>
    <col min="7" max="7" width="4.33203125" style="215" customWidth="1"/>
    <col min="8" max="8" width="9.5546875" style="215" bestFit="1" customWidth="1"/>
    <col min="9" max="9" width="8.88671875" style="215"/>
    <col min="10" max="10" width="7.77734375" style="215" bestFit="1" customWidth="1"/>
    <col min="11" max="11" width="13.77734375" style="215" customWidth="1"/>
    <col min="12" max="12" width="12.109375" style="215" bestFit="1" customWidth="1"/>
    <col min="13" max="254" width="8.88671875" style="215"/>
    <col min="255" max="255" width="0.6640625" style="215" customWidth="1"/>
    <col min="256" max="256" width="32.33203125" style="215" customWidth="1"/>
    <col min="257" max="257" width="30.21875" style="215" bestFit="1" customWidth="1"/>
    <col min="258" max="258" width="18.109375" style="215" customWidth="1"/>
    <col min="259" max="259" width="1.33203125" style="215" customWidth="1"/>
    <col min="260" max="260" width="18.33203125" style="215" customWidth="1"/>
    <col min="261" max="261" width="2.21875" style="215" customWidth="1"/>
    <col min="262" max="262" width="15.5546875" style="215" customWidth="1"/>
    <col min="263" max="263" width="4.33203125" style="215" customWidth="1"/>
    <col min="264" max="265" width="8.88671875" style="215"/>
    <col min="266" max="266" width="7.77734375" style="215" bestFit="1" customWidth="1"/>
    <col min="267" max="267" width="13.77734375" style="215" customWidth="1"/>
    <col min="268" max="268" width="12.109375" style="215" bestFit="1" customWidth="1"/>
    <col min="269" max="510" width="8.88671875" style="215"/>
    <col min="511" max="511" width="0.6640625" style="215" customWidth="1"/>
    <col min="512" max="512" width="32.33203125" style="215" customWidth="1"/>
    <col min="513" max="513" width="30.21875" style="215" bestFit="1" customWidth="1"/>
    <col min="514" max="514" width="18.109375" style="215" customWidth="1"/>
    <col min="515" max="515" width="1.33203125" style="215" customWidth="1"/>
    <col min="516" max="516" width="18.33203125" style="215" customWidth="1"/>
    <col min="517" max="517" width="2.21875" style="215" customWidth="1"/>
    <col min="518" max="518" width="15.5546875" style="215" customWidth="1"/>
    <col min="519" max="519" width="4.33203125" style="215" customWidth="1"/>
    <col min="520" max="521" width="8.88671875" style="215"/>
    <col min="522" max="522" width="7.77734375" style="215" bestFit="1" customWidth="1"/>
    <col min="523" max="523" width="13.77734375" style="215" customWidth="1"/>
    <col min="524" max="524" width="12.109375" style="215" bestFit="1" customWidth="1"/>
    <col min="525" max="766" width="8.88671875" style="215"/>
    <col min="767" max="767" width="0.6640625" style="215" customWidth="1"/>
    <col min="768" max="768" width="32.33203125" style="215" customWidth="1"/>
    <col min="769" max="769" width="30.21875" style="215" bestFit="1" customWidth="1"/>
    <col min="770" max="770" width="18.109375" style="215" customWidth="1"/>
    <col min="771" max="771" width="1.33203125" style="215" customWidth="1"/>
    <col min="772" max="772" width="18.33203125" style="215" customWidth="1"/>
    <col min="773" max="773" width="2.21875" style="215" customWidth="1"/>
    <col min="774" max="774" width="15.5546875" style="215" customWidth="1"/>
    <col min="775" max="775" width="4.33203125" style="215" customWidth="1"/>
    <col min="776" max="777" width="8.88671875" style="215"/>
    <col min="778" max="778" width="7.77734375" style="215" bestFit="1" customWidth="1"/>
    <col min="779" max="779" width="13.77734375" style="215" customWidth="1"/>
    <col min="780" max="780" width="12.109375" style="215" bestFit="1" customWidth="1"/>
    <col min="781" max="1022" width="8.88671875" style="215"/>
    <col min="1023" max="1023" width="0.6640625" style="215" customWidth="1"/>
    <col min="1024" max="1024" width="32.33203125" style="215" customWidth="1"/>
    <col min="1025" max="1025" width="30.21875" style="215" bestFit="1" customWidth="1"/>
    <col min="1026" max="1026" width="18.109375" style="215" customWidth="1"/>
    <col min="1027" max="1027" width="1.33203125" style="215" customWidth="1"/>
    <col min="1028" max="1028" width="18.33203125" style="215" customWidth="1"/>
    <col min="1029" max="1029" width="2.21875" style="215" customWidth="1"/>
    <col min="1030" max="1030" width="15.5546875" style="215" customWidth="1"/>
    <col min="1031" max="1031" width="4.33203125" style="215" customWidth="1"/>
    <col min="1032" max="1033" width="8.88671875" style="215"/>
    <col min="1034" max="1034" width="7.77734375" style="215" bestFit="1" customWidth="1"/>
    <col min="1035" max="1035" width="13.77734375" style="215" customWidth="1"/>
    <col min="1036" max="1036" width="12.109375" style="215" bestFit="1" customWidth="1"/>
    <col min="1037" max="1278" width="8.88671875" style="215"/>
    <col min="1279" max="1279" width="0.6640625" style="215" customWidth="1"/>
    <col min="1280" max="1280" width="32.33203125" style="215" customWidth="1"/>
    <col min="1281" max="1281" width="30.21875" style="215" bestFit="1" customWidth="1"/>
    <col min="1282" max="1282" width="18.109375" style="215" customWidth="1"/>
    <col min="1283" max="1283" width="1.33203125" style="215" customWidth="1"/>
    <col min="1284" max="1284" width="18.33203125" style="215" customWidth="1"/>
    <col min="1285" max="1285" width="2.21875" style="215" customWidth="1"/>
    <col min="1286" max="1286" width="15.5546875" style="215" customWidth="1"/>
    <col min="1287" max="1287" width="4.33203125" style="215" customWidth="1"/>
    <col min="1288" max="1289" width="8.88671875" style="215"/>
    <col min="1290" max="1290" width="7.77734375" style="215" bestFit="1" customWidth="1"/>
    <col min="1291" max="1291" width="13.77734375" style="215" customWidth="1"/>
    <col min="1292" max="1292" width="12.109375" style="215" bestFit="1" customWidth="1"/>
    <col min="1293" max="1534" width="8.88671875" style="215"/>
    <col min="1535" max="1535" width="0.6640625" style="215" customWidth="1"/>
    <col min="1536" max="1536" width="32.33203125" style="215" customWidth="1"/>
    <col min="1537" max="1537" width="30.21875" style="215" bestFit="1" customWidth="1"/>
    <col min="1538" max="1538" width="18.109375" style="215" customWidth="1"/>
    <col min="1539" max="1539" width="1.33203125" style="215" customWidth="1"/>
    <col min="1540" max="1540" width="18.33203125" style="215" customWidth="1"/>
    <col min="1541" max="1541" width="2.21875" style="215" customWidth="1"/>
    <col min="1542" max="1542" width="15.5546875" style="215" customWidth="1"/>
    <col min="1543" max="1543" width="4.33203125" style="215" customWidth="1"/>
    <col min="1544" max="1545" width="8.88671875" style="215"/>
    <col min="1546" max="1546" width="7.77734375" style="215" bestFit="1" customWidth="1"/>
    <col min="1547" max="1547" width="13.77734375" style="215" customWidth="1"/>
    <col min="1548" max="1548" width="12.109375" style="215" bestFit="1" customWidth="1"/>
    <col min="1549" max="1790" width="8.88671875" style="215"/>
    <col min="1791" max="1791" width="0.6640625" style="215" customWidth="1"/>
    <col min="1792" max="1792" width="32.33203125" style="215" customWidth="1"/>
    <col min="1793" max="1793" width="30.21875" style="215" bestFit="1" customWidth="1"/>
    <col min="1794" max="1794" width="18.109375" style="215" customWidth="1"/>
    <col min="1795" max="1795" width="1.33203125" style="215" customWidth="1"/>
    <col min="1796" max="1796" width="18.33203125" style="215" customWidth="1"/>
    <col min="1797" max="1797" width="2.21875" style="215" customWidth="1"/>
    <col min="1798" max="1798" width="15.5546875" style="215" customWidth="1"/>
    <col min="1799" max="1799" width="4.33203125" style="215" customWidth="1"/>
    <col min="1800" max="1801" width="8.88671875" style="215"/>
    <col min="1802" max="1802" width="7.77734375" style="215" bestFit="1" customWidth="1"/>
    <col min="1803" max="1803" width="13.77734375" style="215" customWidth="1"/>
    <col min="1804" max="1804" width="12.109375" style="215" bestFit="1" customWidth="1"/>
    <col min="1805" max="2046" width="8.88671875" style="215"/>
    <col min="2047" max="2047" width="0.6640625" style="215" customWidth="1"/>
    <col min="2048" max="2048" width="32.33203125" style="215" customWidth="1"/>
    <col min="2049" max="2049" width="30.21875" style="215" bestFit="1" customWidth="1"/>
    <col min="2050" max="2050" width="18.109375" style="215" customWidth="1"/>
    <col min="2051" max="2051" width="1.33203125" style="215" customWidth="1"/>
    <col min="2052" max="2052" width="18.33203125" style="215" customWidth="1"/>
    <col min="2053" max="2053" width="2.21875" style="215" customWidth="1"/>
    <col min="2054" max="2054" width="15.5546875" style="215" customWidth="1"/>
    <col min="2055" max="2055" width="4.33203125" style="215" customWidth="1"/>
    <col min="2056" max="2057" width="8.88671875" style="215"/>
    <col min="2058" max="2058" width="7.77734375" style="215" bestFit="1" customWidth="1"/>
    <col min="2059" max="2059" width="13.77734375" style="215" customWidth="1"/>
    <col min="2060" max="2060" width="12.109375" style="215" bestFit="1" customWidth="1"/>
    <col min="2061" max="2302" width="8.88671875" style="215"/>
    <col min="2303" max="2303" width="0.6640625" style="215" customWidth="1"/>
    <col min="2304" max="2304" width="32.33203125" style="215" customWidth="1"/>
    <col min="2305" max="2305" width="30.21875" style="215" bestFit="1" customWidth="1"/>
    <col min="2306" max="2306" width="18.109375" style="215" customWidth="1"/>
    <col min="2307" max="2307" width="1.33203125" style="215" customWidth="1"/>
    <col min="2308" max="2308" width="18.33203125" style="215" customWidth="1"/>
    <col min="2309" max="2309" width="2.21875" style="215" customWidth="1"/>
    <col min="2310" max="2310" width="15.5546875" style="215" customWidth="1"/>
    <col min="2311" max="2311" width="4.33203125" style="215" customWidth="1"/>
    <col min="2312" max="2313" width="8.88671875" style="215"/>
    <col min="2314" max="2314" width="7.77734375" style="215" bestFit="1" customWidth="1"/>
    <col min="2315" max="2315" width="13.77734375" style="215" customWidth="1"/>
    <col min="2316" max="2316" width="12.109375" style="215" bestFit="1" customWidth="1"/>
    <col min="2317" max="2558" width="8.88671875" style="215"/>
    <col min="2559" max="2559" width="0.6640625" style="215" customWidth="1"/>
    <col min="2560" max="2560" width="32.33203125" style="215" customWidth="1"/>
    <col min="2561" max="2561" width="30.21875" style="215" bestFit="1" customWidth="1"/>
    <col min="2562" max="2562" width="18.109375" style="215" customWidth="1"/>
    <col min="2563" max="2563" width="1.33203125" style="215" customWidth="1"/>
    <col min="2564" max="2564" width="18.33203125" style="215" customWidth="1"/>
    <col min="2565" max="2565" width="2.21875" style="215" customWidth="1"/>
    <col min="2566" max="2566" width="15.5546875" style="215" customWidth="1"/>
    <col min="2567" max="2567" width="4.33203125" style="215" customWidth="1"/>
    <col min="2568" max="2569" width="8.88671875" style="215"/>
    <col min="2570" max="2570" width="7.77734375" style="215" bestFit="1" customWidth="1"/>
    <col min="2571" max="2571" width="13.77734375" style="215" customWidth="1"/>
    <col min="2572" max="2572" width="12.109375" style="215" bestFit="1" customWidth="1"/>
    <col min="2573" max="2814" width="8.88671875" style="215"/>
    <col min="2815" max="2815" width="0.6640625" style="215" customWidth="1"/>
    <col min="2816" max="2816" width="32.33203125" style="215" customWidth="1"/>
    <col min="2817" max="2817" width="30.21875" style="215" bestFit="1" customWidth="1"/>
    <col min="2818" max="2818" width="18.109375" style="215" customWidth="1"/>
    <col min="2819" max="2819" width="1.33203125" style="215" customWidth="1"/>
    <col min="2820" max="2820" width="18.33203125" style="215" customWidth="1"/>
    <col min="2821" max="2821" width="2.21875" style="215" customWidth="1"/>
    <col min="2822" max="2822" width="15.5546875" style="215" customWidth="1"/>
    <col min="2823" max="2823" width="4.33203125" style="215" customWidth="1"/>
    <col min="2824" max="2825" width="8.88671875" style="215"/>
    <col min="2826" max="2826" width="7.77734375" style="215" bestFit="1" customWidth="1"/>
    <col min="2827" max="2827" width="13.77734375" style="215" customWidth="1"/>
    <col min="2828" max="2828" width="12.109375" style="215" bestFit="1" customWidth="1"/>
    <col min="2829" max="3070" width="8.88671875" style="215"/>
    <col min="3071" max="3071" width="0.6640625" style="215" customWidth="1"/>
    <col min="3072" max="3072" width="32.33203125" style="215" customWidth="1"/>
    <col min="3073" max="3073" width="30.21875" style="215" bestFit="1" customWidth="1"/>
    <col min="3074" max="3074" width="18.109375" style="215" customWidth="1"/>
    <col min="3075" max="3075" width="1.33203125" style="215" customWidth="1"/>
    <col min="3076" max="3076" width="18.33203125" style="215" customWidth="1"/>
    <col min="3077" max="3077" width="2.21875" style="215" customWidth="1"/>
    <col min="3078" max="3078" width="15.5546875" style="215" customWidth="1"/>
    <col min="3079" max="3079" width="4.33203125" style="215" customWidth="1"/>
    <col min="3080" max="3081" width="8.88671875" style="215"/>
    <col min="3082" max="3082" width="7.77734375" style="215" bestFit="1" customWidth="1"/>
    <col min="3083" max="3083" width="13.77734375" style="215" customWidth="1"/>
    <col min="3084" max="3084" width="12.109375" style="215" bestFit="1" customWidth="1"/>
    <col min="3085" max="3326" width="8.88671875" style="215"/>
    <col min="3327" max="3327" width="0.6640625" style="215" customWidth="1"/>
    <col min="3328" max="3328" width="32.33203125" style="215" customWidth="1"/>
    <col min="3329" max="3329" width="30.21875" style="215" bestFit="1" customWidth="1"/>
    <col min="3330" max="3330" width="18.109375" style="215" customWidth="1"/>
    <col min="3331" max="3331" width="1.33203125" style="215" customWidth="1"/>
    <col min="3332" max="3332" width="18.33203125" style="215" customWidth="1"/>
    <col min="3333" max="3333" width="2.21875" style="215" customWidth="1"/>
    <col min="3334" max="3334" width="15.5546875" style="215" customWidth="1"/>
    <col min="3335" max="3335" width="4.33203125" style="215" customWidth="1"/>
    <col min="3336" max="3337" width="8.88671875" style="215"/>
    <col min="3338" max="3338" width="7.77734375" style="215" bestFit="1" customWidth="1"/>
    <col min="3339" max="3339" width="13.77734375" style="215" customWidth="1"/>
    <col min="3340" max="3340" width="12.109375" style="215" bestFit="1" customWidth="1"/>
    <col min="3341" max="3582" width="8.88671875" style="215"/>
    <col min="3583" max="3583" width="0.6640625" style="215" customWidth="1"/>
    <col min="3584" max="3584" width="32.33203125" style="215" customWidth="1"/>
    <col min="3585" max="3585" width="30.21875" style="215" bestFit="1" customWidth="1"/>
    <col min="3586" max="3586" width="18.109375" style="215" customWidth="1"/>
    <col min="3587" max="3587" width="1.33203125" style="215" customWidth="1"/>
    <col min="3588" max="3588" width="18.33203125" style="215" customWidth="1"/>
    <col min="3589" max="3589" width="2.21875" style="215" customWidth="1"/>
    <col min="3590" max="3590" width="15.5546875" style="215" customWidth="1"/>
    <col min="3591" max="3591" width="4.33203125" style="215" customWidth="1"/>
    <col min="3592" max="3593" width="8.88671875" style="215"/>
    <col min="3594" max="3594" width="7.77734375" style="215" bestFit="1" customWidth="1"/>
    <col min="3595" max="3595" width="13.77734375" style="215" customWidth="1"/>
    <col min="3596" max="3596" width="12.109375" style="215" bestFit="1" customWidth="1"/>
    <col min="3597" max="3838" width="8.88671875" style="215"/>
    <col min="3839" max="3839" width="0.6640625" style="215" customWidth="1"/>
    <col min="3840" max="3840" width="32.33203125" style="215" customWidth="1"/>
    <col min="3841" max="3841" width="30.21875" style="215" bestFit="1" customWidth="1"/>
    <col min="3842" max="3842" width="18.109375" style="215" customWidth="1"/>
    <col min="3843" max="3843" width="1.33203125" style="215" customWidth="1"/>
    <col min="3844" max="3844" width="18.33203125" style="215" customWidth="1"/>
    <col min="3845" max="3845" width="2.21875" style="215" customWidth="1"/>
    <col min="3846" max="3846" width="15.5546875" style="215" customWidth="1"/>
    <col min="3847" max="3847" width="4.33203125" style="215" customWidth="1"/>
    <col min="3848" max="3849" width="8.88671875" style="215"/>
    <col min="3850" max="3850" width="7.77734375" style="215" bestFit="1" customWidth="1"/>
    <col min="3851" max="3851" width="13.77734375" style="215" customWidth="1"/>
    <col min="3852" max="3852" width="12.109375" style="215" bestFit="1" customWidth="1"/>
    <col min="3853" max="4094" width="8.88671875" style="215"/>
    <col min="4095" max="4095" width="0.6640625" style="215" customWidth="1"/>
    <col min="4096" max="4096" width="32.33203125" style="215" customWidth="1"/>
    <col min="4097" max="4097" width="30.21875" style="215" bestFit="1" customWidth="1"/>
    <col min="4098" max="4098" width="18.109375" style="215" customWidth="1"/>
    <col min="4099" max="4099" width="1.33203125" style="215" customWidth="1"/>
    <col min="4100" max="4100" width="18.33203125" style="215" customWidth="1"/>
    <col min="4101" max="4101" width="2.21875" style="215" customWidth="1"/>
    <col min="4102" max="4102" width="15.5546875" style="215" customWidth="1"/>
    <col min="4103" max="4103" width="4.33203125" style="215" customWidth="1"/>
    <col min="4104" max="4105" width="8.88671875" style="215"/>
    <col min="4106" max="4106" width="7.77734375" style="215" bestFit="1" customWidth="1"/>
    <col min="4107" max="4107" width="13.77734375" style="215" customWidth="1"/>
    <col min="4108" max="4108" width="12.109375" style="215" bestFit="1" customWidth="1"/>
    <col min="4109" max="4350" width="8.88671875" style="215"/>
    <col min="4351" max="4351" width="0.6640625" style="215" customWidth="1"/>
    <col min="4352" max="4352" width="32.33203125" style="215" customWidth="1"/>
    <col min="4353" max="4353" width="30.21875" style="215" bestFit="1" customWidth="1"/>
    <col min="4354" max="4354" width="18.109375" style="215" customWidth="1"/>
    <col min="4355" max="4355" width="1.33203125" style="215" customWidth="1"/>
    <col min="4356" max="4356" width="18.33203125" style="215" customWidth="1"/>
    <col min="4357" max="4357" width="2.21875" style="215" customWidth="1"/>
    <col min="4358" max="4358" width="15.5546875" style="215" customWidth="1"/>
    <col min="4359" max="4359" width="4.33203125" style="215" customWidth="1"/>
    <col min="4360" max="4361" width="8.88671875" style="215"/>
    <col min="4362" max="4362" width="7.77734375" style="215" bestFit="1" customWidth="1"/>
    <col min="4363" max="4363" width="13.77734375" style="215" customWidth="1"/>
    <col min="4364" max="4364" width="12.109375" style="215" bestFit="1" customWidth="1"/>
    <col min="4365" max="4606" width="8.88671875" style="215"/>
    <col min="4607" max="4607" width="0.6640625" style="215" customWidth="1"/>
    <col min="4608" max="4608" width="32.33203125" style="215" customWidth="1"/>
    <col min="4609" max="4609" width="30.21875" style="215" bestFit="1" customWidth="1"/>
    <col min="4610" max="4610" width="18.109375" style="215" customWidth="1"/>
    <col min="4611" max="4611" width="1.33203125" style="215" customWidth="1"/>
    <col min="4612" max="4612" width="18.33203125" style="215" customWidth="1"/>
    <col min="4613" max="4613" width="2.21875" style="215" customWidth="1"/>
    <col min="4614" max="4614" width="15.5546875" style="215" customWidth="1"/>
    <col min="4615" max="4615" width="4.33203125" style="215" customWidth="1"/>
    <col min="4616" max="4617" width="8.88671875" style="215"/>
    <col min="4618" max="4618" width="7.77734375" style="215" bestFit="1" customWidth="1"/>
    <col min="4619" max="4619" width="13.77734375" style="215" customWidth="1"/>
    <col min="4620" max="4620" width="12.109375" style="215" bestFit="1" customWidth="1"/>
    <col min="4621" max="4862" width="8.88671875" style="215"/>
    <col min="4863" max="4863" width="0.6640625" style="215" customWidth="1"/>
    <col min="4864" max="4864" width="32.33203125" style="215" customWidth="1"/>
    <col min="4865" max="4865" width="30.21875" style="215" bestFit="1" customWidth="1"/>
    <col min="4866" max="4866" width="18.109375" style="215" customWidth="1"/>
    <col min="4867" max="4867" width="1.33203125" style="215" customWidth="1"/>
    <col min="4868" max="4868" width="18.33203125" style="215" customWidth="1"/>
    <col min="4869" max="4869" width="2.21875" style="215" customWidth="1"/>
    <col min="4870" max="4870" width="15.5546875" style="215" customWidth="1"/>
    <col min="4871" max="4871" width="4.33203125" style="215" customWidth="1"/>
    <col min="4872" max="4873" width="8.88671875" style="215"/>
    <col min="4874" max="4874" width="7.77734375" style="215" bestFit="1" customWidth="1"/>
    <col min="4875" max="4875" width="13.77734375" style="215" customWidth="1"/>
    <col min="4876" max="4876" width="12.109375" style="215" bestFit="1" customWidth="1"/>
    <col min="4877" max="5118" width="8.88671875" style="215"/>
    <col min="5119" max="5119" width="0.6640625" style="215" customWidth="1"/>
    <col min="5120" max="5120" width="32.33203125" style="215" customWidth="1"/>
    <col min="5121" max="5121" width="30.21875" style="215" bestFit="1" customWidth="1"/>
    <col min="5122" max="5122" width="18.109375" style="215" customWidth="1"/>
    <col min="5123" max="5123" width="1.33203125" style="215" customWidth="1"/>
    <col min="5124" max="5124" width="18.33203125" style="215" customWidth="1"/>
    <col min="5125" max="5125" width="2.21875" style="215" customWidth="1"/>
    <col min="5126" max="5126" width="15.5546875" style="215" customWidth="1"/>
    <col min="5127" max="5127" width="4.33203125" style="215" customWidth="1"/>
    <col min="5128" max="5129" width="8.88671875" style="215"/>
    <col min="5130" max="5130" width="7.77734375" style="215" bestFit="1" customWidth="1"/>
    <col min="5131" max="5131" width="13.77734375" style="215" customWidth="1"/>
    <col min="5132" max="5132" width="12.109375" style="215" bestFit="1" customWidth="1"/>
    <col min="5133" max="5374" width="8.88671875" style="215"/>
    <col min="5375" max="5375" width="0.6640625" style="215" customWidth="1"/>
    <col min="5376" max="5376" width="32.33203125" style="215" customWidth="1"/>
    <col min="5377" max="5377" width="30.21875" style="215" bestFit="1" customWidth="1"/>
    <col min="5378" max="5378" width="18.109375" style="215" customWidth="1"/>
    <col min="5379" max="5379" width="1.33203125" style="215" customWidth="1"/>
    <col min="5380" max="5380" width="18.33203125" style="215" customWidth="1"/>
    <col min="5381" max="5381" width="2.21875" style="215" customWidth="1"/>
    <col min="5382" max="5382" width="15.5546875" style="215" customWidth="1"/>
    <col min="5383" max="5383" width="4.33203125" style="215" customWidth="1"/>
    <col min="5384" max="5385" width="8.88671875" style="215"/>
    <col min="5386" max="5386" width="7.77734375" style="215" bestFit="1" customWidth="1"/>
    <col min="5387" max="5387" width="13.77734375" style="215" customWidth="1"/>
    <col min="5388" max="5388" width="12.109375" style="215" bestFit="1" customWidth="1"/>
    <col min="5389" max="5630" width="8.88671875" style="215"/>
    <col min="5631" max="5631" width="0.6640625" style="215" customWidth="1"/>
    <col min="5632" max="5632" width="32.33203125" style="215" customWidth="1"/>
    <col min="5633" max="5633" width="30.21875" style="215" bestFit="1" customWidth="1"/>
    <col min="5634" max="5634" width="18.109375" style="215" customWidth="1"/>
    <col min="5635" max="5635" width="1.33203125" style="215" customWidth="1"/>
    <col min="5636" max="5636" width="18.33203125" style="215" customWidth="1"/>
    <col min="5637" max="5637" width="2.21875" style="215" customWidth="1"/>
    <col min="5638" max="5638" width="15.5546875" style="215" customWidth="1"/>
    <col min="5639" max="5639" width="4.33203125" style="215" customWidth="1"/>
    <col min="5640" max="5641" width="8.88671875" style="215"/>
    <col min="5642" max="5642" width="7.77734375" style="215" bestFit="1" customWidth="1"/>
    <col min="5643" max="5643" width="13.77734375" style="215" customWidth="1"/>
    <col min="5644" max="5644" width="12.109375" style="215" bestFit="1" customWidth="1"/>
    <col min="5645" max="5886" width="8.88671875" style="215"/>
    <col min="5887" max="5887" width="0.6640625" style="215" customWidth="1"/>
    <col min="5888" max="5888" width="32.33203125" style="215" customWidth="1"/>
    <col min="5889" max="5889" width="30.21875" style="215" bestFit="1" customWidth="1"/>
    <col min="5890" max="5890" width="18.109375" style="215" customWidth="1"/>
    <col min="5891" max="5891" width="1.33203125" style="215" customWidth="1"/>
    <col min="5892" max="5892" width="18.33203125" style="215" customWidth="1"/>
    <col min="5893" max="5893" width="2.21875" style="215" customWidth="1"/>
    <col min="5894" max="5894" width="15.5546875" style="215" customWidth="1"/>
    <col min="5895" max="5895" width="4.33203125" style="215" customWidth="1"/>
    <col min="5896" max="5897" width="8.88671875" style="215"/>
    <col min="5898" max="5898" width="7.77734375" style="215" bestFit="1" customWidth="1"/>
    <col min="5899" max="5899" width="13.77734375" style="215" customWidth="1"/>
    <col min="5900" max="5900" width="12.109375" style="215" bestFit="1" customWidth="1"/>
    <col min="5901" max="6142" width="8.88671875" style="215"/>
    <col min="6143" max="6143" width="0.6640625" style="215" customWidth="1"/>
    <col min="6144" max="6144" width="32.33203125" style="215" customWidth="1"/>
    <col min="6145" max="6145" width="30.21875" style="215" bestFit="1" customWidth="1"/>
    <col min="6146" max="6146" width="18.109375" style="215" customWidth="1"/>
    <col min="6147" max="6147" width="1.33203125" style="215" customWidth="1"/>
    <col min="6148" max="6148" width="18.33203125" style="215" customWidth="1"/>
    <col min="6149" max="6149" width="2.21875" style="215" customWidth="1"/>
    <col min="6150" max="6150" width="15.5546875" style="215" customWidth="1"/>
    <col min="6151" max="6151" width="4.33203125" style="215" customWidth="1"/>
    <col min="6152" max="6153" width="8.88671875" style="215"/>
    <col min="6154" max="6154" width="7.77734375" style="215" bestFit="1" customWidth="1"/>
    <col min="6155" max="6155" width="13.77734375" style="215" customWidth="1"/>
    <col min="6156" max="6156" width="12.109375" style="215" bestFit="1" customWidth="1"/>
    <col min="6157" max="6398" width="8.88671875" style="215"/>
    <col min="6399" max="6399" width="0.6640625" style="215" customWidth="1"/>
    <col min="6400" max="6400" width="32.33203125" style="215" customWidth="1"/>
    <col min="6401" max="6401" width="30.21875" style="215" bestFit="1" customWidth="1"/>
    <col min="6402" max="6402" width="18.109375" style="215" customWidth="1"/>
    <col min="6403" max="6403" width="1.33203125" style="215" customWidth="1"/>
    <col min="6404" max="6404" width="18.33203125" style="215" customWidth="1"/>
    <col min="6405" max="6405" width="2.21875" style="215" customWidth="1"/>
    <col min="6406" max="6406" width="15.5546875" style="215" customWidth="1"/>
    <col min="6407" max="6407" width="4.33203125" style="215" customWidth="1"/>
    <col min="6408" max="6409" width="8.88671875" style="215"/>
    <col min="6410" max="6410" width="7.77734375" style="215" bestFit="1" customWidth="1"/>
    <col min="6411" max="6411" width="13.77734375" style="215" customWidth="1"/>
    <col min="6412" max="6412" width="12.109375" style="215" bestFit="1" customWidth="1"/>
    <col min="6413" max="6654" width="8.88671875" style="215"/>
    <col min="6655" max="6655" width="0.6640625" style="215" customWidth="1"/>
    <col min="6656" max="6656" width="32.33203125" style="215" customWidth="1"/>
    <col min="6657" max="6657" width="30.21875" style="215" bestFit="1" customWidth="1"/>
    <col min="6658" max="6658" width="18.109375" style="215" customWidth="1"/>
    <col min="6659" max="6659" width="1.33203125" style="215" customWidth="1"/>
    <col min="6660" max="6660" width="18.33203125" style="215" customWidth="1"/>
    <col min="6661" max="6661" width="2.21875" style="215" customWidth="1"/>
    <col min="6662" max="6662" width="15.5546875" style="215" customWidth="1"/>
    <col min="6663" max="6663" width="4.33203125" style="215" customWidth="1"/>
    <col min="6664" max="6665" width="8.88671875" style="215"/>
    <col min="6666" max="6666" width="7.77734375" style="215" bestFit="1" customWidth="1"/>
    <col min="6667" max="6667" width="13.77734375" style="215" customWidth="1"/>
    <col min="6668" max="6668" width="12.109375" style="215" bestFit="1" customWidth="1"/>
    <col min="6669" max="6910" width="8.88671875" style="215"/>
    <col min="6911" max="6911" width="0.6640625" style="215" customWidth="1"/>
    <col min="6912" max="6912" width="32.33203125" style="215" customWidth="1"/>
    <col min="6913" max="6913" width="30.21875" style="215" bestFit="1" customWidth="1"/>
    <col min="6914" max="6914" width="18.109375" style="215" customWidth="1"/>
    <col min="6915" max="6915" width="1.33203125" style="215" customWidth="1"/>
    <col min="6916" max="6916" width="18.33203125" style="215" customWidth="1"/>
    <col min="6917" max="6917" width="2.21875" style="215" customWidth="1"/>
    <col min="6918" max="6918" width="15.5546875" style="215" customWidth="1"/>
    <col min="6919" max="6919" width="4.33203125" style="215" customWidth="1"/>
    <col min="6920" max="6921" width="8.88671875" style="215"/>
    <col min="6922" max="6922" width="7.77734375" style="215" bestFit="1" customWidth="1"/>
    <col min="6923" max="6923" width="13.77734375" style="215" customWidth="1"/>
    <col min="6924" max="6924" width="12.109375" style="215" bestFit="1" customWidth="1"/>
    <col min="6925" max="7166" width="8.88671875" style="215"/>
    <col min="7167" max="7167" width="0.6640625" style="215" customWidth="1"/>
    <col min="7168" max="7168" width="32.33203125" style="215" customWidth="1"/>
    <col min="7169" max="7169" width="30.21875" style="215" bestFit="1" customWidth="1"/>
    <col min="7170" max="7170" width="18.109375" style="215" customWidth="1"/>
    <col min="7171" max="7171" width="1.33203125" style="215" customWidth="1"/>
    <col min="7172" max="7172" width="18.33203125" style="215" customWidth="1"/>
    <col min="7173" max="7173" width="2.21875" style="215" customWidth="1"/>
    <col min="7174" max="7174" width="15.5546875" style="215" customWidth="1"/>
    <col min="7175" max="7175" width="4.33203125" style="215" customWidth="1"/>
    <col min="7176" max="7177" width="8.88671875" style="215"/>
    <col min="7178" max="7178" width="7.77734375" style="215" bestFit="1" customWidth="1"/>
    <col min="7179" max="7179" width="13.77734375" style="215" customWidth="1"/>
    <col min="7180" max="7180" width="12.109375" style="215" bestFit="1" customWidth="1"/>
    <col min="7181" max="7422" width="8.88671875" style="215"/>
    <col min="7423" max="7423" width="0.6640625" style="215" customWidth="1"/>
    <col min="7424" max="7424" width="32.33203125" style="215" customWidth="1"/>
    <col min="7425" max="7425" width="30.21875" style="215" bestFit="1" customWidth="1"/>
    <col min="7426" max="7426" width="18.109375" style="215" customWidth="1"/>
    <col min="7427" max="7427" width="1.33203125" style="215" customWidth="1"/>
    <col min="7428" max="7428" width="18.33203125" style="215" customWidth="1"/>
    <col min="7429" max="7429" width="2.21875" style="215" customWidth="1"/>
    <col min="7430" max="7430" width="15.5546875" style="215" customWidth="1"/>
    <col min="7431" max="7431" width="4.33203125" style="215" customWidth="1"/>
    <col min="7432" max="7433" width="8.88671875" style="215"/>
    <col min="7434" max="7434" width="7.77734375" style="215" bestFit="1" customWidth="1"/>
    <col min="7435" max="7435" width="13.77734375" style="215" customWidth="1"/>
    <col min="7436" max="7436" width="12.109375" style="215" bestFit="1" customWidth="1"/>
    <col min="7437" max="7678" width="8.88671875" style="215"/>
    <col min="7679" max="7679" width="0.6640625" style="215" customWidth="1"/>
    <col min="7680" max="7680" width="32.33203125" style="215" customWidth="1"/>
    <col min="7681" max="7681" width="30.21875" style="215" bestFit="1" customWidth="1"/>
    <col min="7682" max="7682" width="18.109375" style="215" customWidth="1"/>
    <col min="7683" max="7683" width="1.33203125" style="215" customWidth="1"/>
    <col min="7684" max="7684" width="18.33203125" style="215" customWidth="1"/>
    <col min="7685" max="7685" width="2.21875" style="215" customWidth="1"/>
    <col min="7686" max="7686" width="15.5546875" style="215" customWidth="1"/>
    <col min="7687" max="7687" width="4.33203125" style="215" customWidth="1"/>
    <col min="7688" max="7689" width="8.88671875" style="215"/>
    <col min="7690" max="7690" width="7.77734375" style="215" bestFit="1" customWidth="1"/>
    <col min="7691" max="7691" width="13.77734375" style="215" customWidth="1"/>
    <col min="7692" max="7692" width="12.109375" style="215" bestFit="1" customWidth="1"/>
    <col min="7693" max="7934" width="8.88671875" style="215"/>
    <col min="7935" max="7935" width="0.6640625" style="215" customWidth="1"/>
    <col min="7936" max="7936" width="32.33203125" style="215" customWidth="1"/>
    <col min="7937" max="7937" width="30.21875" style="215" bestFit="1" customWidth="1"/>
    <col min="7938" max="7938" width="18.109375" style="215" customWidth="1"/>
    <col min="7939" max="7939" width="1.33203125" style="215" customWidth="1"/>
    <col min="7940" max="7940" width="18.33203125" style="215" customWidth="1"/>
    <col min="7941" max="7941" width="2.21875" style="215" customWidth="1"/>
    <col min="7942" max="7942" width="15.5546875" style="215" customWidth="1"/>
    <col min="7943" max="7943" width="4.33203125" style="215" customWidth="1"/>
    <col min="7944" max="7945" width="8.88671875" style="215"/>
    <col min="7946" max="7946" width="7.77734375" style="215" bestFit="1" customWidth="1"/>
    <col min="7947" max="7947" width="13.77734375" style="215" customWidth="1"/>
    <col min="7948" max="7948" width="12.109375" style="215" bestFit="1" customWidth="1"/>
    <col min="7949" max="8190" width="8.88671875" style="215"/>
    <col min="8191" max="8191" width="0.6640625" style="215" customWidth="1"/>
    <col min="8192" max="8192" width="32.33203125" style="215" customWidth="1"/>
    <col min="8193" max="8193" width="30.21875" style="215" bestFit="1" customWidth="1"/>
    <col min="8194" max="8194" width="18.109375" style="215" customWidth="1"/>
    <col min="8195" max="8195" width="1.33203125" style="215" customWidth="1"/>
    <col min="8196" max="8196" width="18.33203125" style="215" customWidth="1"/>
    <col min="8197" max="8197" width="2.21875" style="215" customWidth="1"/>
    <col min="8198" max="8198" width="15.5546875" style="215" customWidth="1"/>
    <col min="8199" max="8199" width="4.33203125" style="215" customWidth="1"/>
    <col min="8200" max="8201" width="8.88671875" style="215"/>
    <col min="8202" max="8202" width="7.77734375" style="215" bestFit="1" customWidth="1"/>
    <col min="8203" max="8203" width="13.77734375" style="215" customWidth="1"/>
    <col min="8204" max="8204" width="12.109375" style="215" bestFit="1" customWidth="1"/>
    <col min="8205" max="8446" width="8.88671875" style="215"/>
    <col min="8447" max="8447" width="0.6640625" style="215" customWidth="1"/>
    <col min="8448" max="8448" width="32.33203125" style="215" customWidth="1"/>
    <col min="8449" max="8449" width="30.21875" style="215" bestFit="1" customWidth="1"/>
    <col min="8450" max="8450" width="18.109375" style="215" customWidth="1"/>
    <col min="8451" max="8451" width="1.33203125" style="215" customWidth="1"/>
    <col min="8452" max="8452" width="18.33203125" style="215" customWidth="1"/>
    <col min="8453" max="8453" width="2.21875" style="215" customWidth="1"/>
    <col min="8454" max="8454" width="15.5546875" style="215" customWidth="1"/>
    <col min="8455" max="8455" width="4.33203125" style="215" customWidth="1"/>
    <col min="8456" max="8457" width="8.88671875" style="215"/>
    <col min="8458" max="8458" width="7.77734375" style="215" bestFit="1" customWidth="1"/>
    <col min="8459" max="8459" width="13.77734375" style="215" customWidth="1"/>
    <col min="8460" max="8460" width="12.109375" style="215" bestFit="1" customWidth="1"/>
    <col min="8461" max="8702" width="8.88671875" style="215"/>
    <col min="8703" max="8703" width="0.6640625" style="215" customWidth="1"/>
    <col min="8704" max="8704" width="32.33203125" style="215" customWidth="1"/>
    <col min="8705" max="8705" width="30.21875" style="215" bestFit="1" customWidth="1"/>
    <col min="8706" max="8706" width="18.109375" style="215" customWidth="1"/>
    <col min="8707" max="8707" width="1.33203125" style="215" customWidth="1"/>
    <col min="8708" max="8708" width="18.33203125" style="215" customWidth="1"/>
    <col min="8709" max="8709" width="2.21875" style="215" customWidth="1"/>
    <col min="8710" max="8710" width="15.5546875" style="215" customWidth="1"/>
    <col min="8711" max="8711" width="4.33203125" style="215" customWidth="1"/>
    <col min="8712" max="8713" width="8.88671875" style="215"/>
    <col min="8714" max="8714" width="7.77734375" style="215" bestFit="1" customWidth="1"/>
    <col min="8715" max="8715" width="13.77734375" style="215" customWidth="1"/>
    <col min="8716" max="8716" width="12.109375" style="215" bestFit="1" customWidth="1"/>
    <col min="8717" max="8958" width="8.88671875" style="215"/>
    <col min="8959" max="8959" width="0.6640625" style="215" customWidth="1"/>
    <col min="8960" max="8960" width="32.33203125" style="215" customWidth="1"/>
    <col min="8961" max="8961" width="30.21875" style="215" bestFit="1" customWidth="1"/>
    <col min="8962" max="8962" width="18.109375" style="215" customWidth="1"/>
    <col min="8963" max="8963" width="1.33203125" style="215" customWidth="1"/>
    <col min="8964" max="8964" width="18.33203125" style="215" customWidth="1"/>
    <col min="8965" max="8965" width="2.21875" style="215" customWidth="1"/>
    <col min="8966" max="8966" width="15.5546875" style="215" customWidth="1"/>
    <col min="8967" max="8967" width="4.33203125" style="215" customWidth="1"/>
    <col min="8968" max="8969" width="8.88671875" style="215"/>
    <col min="8970" max="8970" width="7.77734375" style="215" bestFit="1" customWidth="1"/>
    <col min="8971" max="8971" width="13.77734375" style="215" customWidth="1"/>
    <col min="8972" max="8972" width="12.109375" style="215" bestFit="1" customWidth="1"/>
    <col min="8973" max="9214" width="8.88671875" style="215"/>
    <col min="9215" max="9215" width="0.6640625" style="215" customWidth="1"/>
    <col min="9216" max="9216" width="32.33203125" style="215" customWidth="1"/>
    <col min="9217" max="9217" width="30.21875" style="215" bestFit="1" customWidth="1"/>
    <col min="9218" max="9218" width="18.109375" style="215" customWidth="1"/>
    <col min="9219" max="9219" width="1.33203125" style="215" customWidth="1"/>
    <col min="9220" max="9220" width="18.33203125" style="215" customWidth="1"/>
    <col min="9221" max="9221" width="2.21875" style="215" customWidth="1"/>
    <col min="9222" max="9222" width="15.5546875" style="215" customWidth="1"/>
    <col min="9223" max="9223" width="4.33203125" style="215" customWidth="1"/>
    <col min="9224" max="9225" width="8.88671875" style="215"/>
    <col min="9226" max="9226" width="7.77734375" style="215" bestFit="1" customWidth="1"/>
    <col min="9227" max="9227" width="13.77734375" style="215" customWidth="1"/>
    <col min="9228" max="9228" width="12.109375" style="215" bestFit="1" customWidth="1"/>
    <col min="9229" max="9470" width="8.88671875" style="215"/>
    <col min="9471" max="9471" width="0.6640625" style="215" customWidth="1"/>
    <col min="9472" max="9472" width="32.33203125" style="215" customWidth="1"/>
    <col min="9473" max="9473" width="30.21875" style="215" bestFit="1" customWidth="1"/>
    <col min="9474" max="9474" width="18.109375" style="215" customWidth="1"/>
    <col min="9475" max="9475" width="1.33203125" style="215" customWidth="1"/>
    <col min="9476" max="9476" width="18.33203125" style="215" customWidth="1"/>
    <col min="9477" max="9477" width="2.21875" style="215" customWidth="1"/>
    <col min="9478" max="9478" width="15.5546875" style="215" customWidth="1"/>
    <col min="9479" max="9479" width="4.33203125" style="215" customWidth="1"/>
    <col min="9480" max="9481" width="8.88671875" style="215"/>
    <col min="9482" max="9482" width="7.77734375" style="215" bestFit="1" customWidth="1"/>
    <col min="9483" max="9483" width="13.77734375" style="215" customWidth="1"/>
    <col min="9484" max="9484" width="12.109375" style="215" bestFit="1" customWidth="1"/>
    <col min="9485" max="9726" width="8.88671875" style="215"/>
    <col min="9727" max="9727" width="0.6640625" style="215" customWidth="1"/>
    <col min="9728" max="9728" width="32.33203125" style="215" customWidth="1"/>
    <col min="9729" max="9729" width="30.21875" style="215" bestFit="1" customWidth="1"/>
    <col min="9730" max="9730" width="18.109375" style="215" customWidth="1"/>
    <col min="9731" max="9731" width="1.33203125" style="215" customWidth="1"/>
    <col min="9732" max="9732" width="18.33203125" style="215" customWidth="1"/>
    <col min="9733" max="9733" width="2.21875" style="215" customWidth="1"/>
    <col min="9734" max="9734" width="15.5546875" style="215" customWidth="1"/>
    <col min="9735" max="9735" width="4.33203125" style="215" customWidth="1"/>
    <col min="9736" max="9737" width="8.88671875" style="215"/>
    <col min="9738" max="9738" width="7.77734375" style="215" bestFit="1" customWidth="1"/>
    <col min="9739" max="9739" width="13.77734375" style="215" customWidth="1"/>
    <col min="9740" max="9740" width="12.109375" style="215" bestFit="1" customWidth="1"/>
    <col min="9741" max="9982" width="8.88671875" style="215"/>
    <col min="9983" max="9983" width="0.6640625" style="215" customWidth="1"/>
    <col min="9984" max="9984" width="32.33203125" style="215" customWidth="1"/>
    <col min="9985" max="9985" width="30.21875" style="215" bestFit="1" customWidth="1"/>
    <col min="9986" max="9986" width="18.109375" style="215" customWidth="1"/>
    <col min="9987" max="9987" width="1.33203125" style="215" customWidth="1"/>
    <col min="9988" max="9988" width="18.33203125" style="215" customWidth="1"/>
    <col min="9989" max="9989" width="2.21875" style="215" customWidth="1"/>
    <col min="9990" max="9990" width="15.5546875" style="215" customWidth="1"/>
    <col min="9991" max="9991" width="4.33203125" style="215" customWidth="1"/>
    <col min="9992" max="9993" width="8.88671875" style="215"/>
    <col min="9994" max="9994" width="7.77734375" style="215" bestFit="1" customWidth="1"/>
    <col min="9995" max="9995" width="13.77734375" style="215" customWidth="1"/>
    <col min="9996" max="9996" width="12.109375" style="215" bestFit="1" customWidth="1"/>
    <col min="9997" max="10238" width="8.88671875" style="215"/>
    <col min="10239" max="10239" width="0.6640625" style="215" customWidth="1"/>
    <col min="10240" max="10240" width="32.33203125" style="215" customWidth="1"/>
    <col min="10241" max="10241" width="30.21875" style="215" bestFit="1" customWidth="1"/>
    <col min="10242" max="10242" width="18.109375" style="215" customWidth="1"/>
    <col min="10243" max="10243" width="1.33203125" style="215" customWidth="1"/>
    <col min="10244" max="10244" width="18.33203125" style="215" customWidth="1"/>
    <col min="10245" max="10245" width="2.21875" style="215" customWidth="1"/>
    <col min="10246" max="10246" width="15.5546875" style="215" customWidth="1"/>
    <col min="10247" max="10247" width="4.33203125" style="215" customWidth="1"/>
    <col min="10248" max="10249" width="8.88671875" style="215"/>
    <col min="10250" max="10250" width="7.77734375" style="215" bestFit="1" customWidth="1"/>
    <col min="10251" max="10251" width="13.77734375" style="215" customWidth="1"/>
    <col min="10252" max="10252" width="12.109375" style="215" bestFit="1" customWidth="1"/>
    <col min="10253" max="10494" width="8.88671875" style="215"/>
    <col min="10495" max="10495" width="0.6640625" style="215" customWidth="1"/>
    <col min="10496" max="10496" width="32.33203125" style="215" customWidth="1"/>
    <col min="10497" max="10497" width="30.21875" style="215" bestFit="1" customWidth="1"/>
    <col min="10498" max="10498" width="18.109375" style="215" customWidth="1"/>
    <col min="10499" max="10499" width="1.33203125" style="215" customWidth="1"/>
    <col min="10500" max="10500" width="18.33203125" style="215" customWidth="1"/>
    <col min="10501" max="10501" width="2.21875" style="215" customWidth="1"/>
    <col min="10502" max="10502" width="15.5546875" style="215" customWidth="1"/>
    <col min="10503" max="10503" width="4.33203125" style="215" customWidth="1"/>
    <col min="10504" max="10505" width="8.88671875" style="215"/>
    <col min="10506" max="10506" width="7.77734375" style="215" bestFit="1" customWidth="1"/>
    <col min="10507" max="10507" width="13.77734375" style="215" customWidth="1"/>
    <col min="10508" max="10508" width="12.109375" style="215" bestFit="1" customWidth="1"/>
    <col min="10509" max="10750" width="8.88671875" style="215"/>
    <col min="10751" max="10751" width="0.6640625" style="215" customWidth="1"/>
    <col min="10752" max="10752" width="32.33203125" style="215" customWidth="1"/>
    <col min="10753" max="10753" width="30.21875" style="215" bestFit="1" customWidth="1"/>
    <col min="10754" max="10754" width="18.109375" style="215" customWidth="1"/>
    <col min="10755" max="10755" width="1.33203125" style="215" customWidth="1"/>
    <col min="10756" max="10756" width="18.33203125" style="215" customWidth="1"/>
    <col min="10757" max="10757" width="2.21875" style="215" customWidth="1"/>
    <col min="10758" max="10758" width="15.5546875" style="215" customWidth="1"/>
    <col min="10759" max="10759" width="4.33203125" style="215" customWidth="1"/>
    <col min="10760" max="10761" width="8.88671875" style="215"/>
    <col min="10762" max="10762" width="7.77734375" style="215" bestFit="1" customWidth="1"/>
    <col min="10763" max="10763" width="13.77734375" style="215" customWidth="1"/>
    <col min="10764" max="10764" width="12.109375" style="215" bestFit="1" customWidth="1"/>
    <col min="10765" max="11006" width="8.88671875" style="215"/>
    <col min="11007" max="11007" width="0.6640625" style="215" customWidth="1"/>
    <col min="11008" max="11008" width="32.33203125" style="215" customWidth="1"/>
    <col min="11009" max="11009" width="30.21875" style="215" bestFit="1" customWidth="1"/>
    <col min="11010" max="11010" width="18.109375" style="215" customWidth="1"/>
    <col min="11011" max="11011" width="1.33203125" style="215" customWidth="1"/>
    <col min="11012" max="11012" width="18.33203125" style="215" customWidth="1"/>
    <col min="11013" max="11013" width="2.21875" style="215" customWidth="1"/>
    <col min="11014" max="11014" width="15.5546875" style="215" customWidth="1"/>
    <col min="11015" max="11015" width="4.33203125" style="215" customWidth="1"/>
    <col min="11016" max="11017" width="8.88671875" style="215"/>
    <col min="11018" max="11018" width="7.77734375" style="215" bestFit="1" customWidth="1"/>
    <col min="11019" max="11019" width="13.77734375" style="215" customWidth="1"/>
    <col min="11020" max="11020" width="12.109375" style="215" bestFit="1" customWidth="1"/>
    <col min="11021" max="11262" width="8.88671875" style="215"/>
    <col min="11263" max="11263" width="0.6640625" style="215" customWidth="1"/>
    <col min="11264" max="11264" width="32.33203125" style="215" customWidth="1"/>
    <col min="11265" max="11265" width="30.21875" style="215" bestFit="1" customWidth="1"/>
    <col min="11266" max="11266" width="18.109375" style="215" customWidth="1"/>
    <col min="11267" max="11267" width="1.33203125" style="215" customWidth="1"/>
    <col min="11268" max="11268" width="18.33203125" style="215" customWidth="1"/>
    <col min="11269" max="11269" width="2.21875" style="215" customWidth="1"/>
    <col min="11270" max="11270" width="15.5546875" style="215" customWidth="1"/>
    <col min="11271" max="11271" width="4.33203125" style="215" customWidth="1"/>
    <col min="11272" max="11273" width="8.88671875" style="215"/>
    <col min="11274" max="11274" width="7.77734375" style="215" bestFit="1" customWidth="1"/>
    <col min="11275" max="11275" width="13.77734375" style="215" customWidth="1"/>
    <col min="11276" max="11276" width="12.109375" style="215" bestFit="1" customWidth="1"/>
    <col min="11277" max="11518" width="8.88671875" style="215"/>
    <col min="11519" max="11519" width="0.6640625" style="215" customWidth="1"/>
    <col min="11520" max="11520" width="32.33203125" style="215" customWidth="1"/>
    <col min="11521" max="11521" width="30.21875" style="215" bestFit="1" customWidth="1"/>
    <col min="11522" max="11522" width="18.109375" style="215" customWidth="1"/>
    <col min="11523" max="11523" width="1.33203125" style="215" customWidth="1"/>
    <col min="11524" max="11524" width="18.33203125" style="215" customWidth="1"/>
    <col min="11525" max="11525" width="2.21875" style="215" customWidth="1"/>
    <col min="11526" max="11526" width="15.5546875" style="215" customWidth="1"/>
    <col min="11527" max="11527" width="4.33203125" style="215" customWidth="1"/>
    <col min="11528" max="11529" width="8.88671875" style="215"/>
    <col min="11530" max="11530" width="7.77734375" style="215" bestFit="1" customWidth="1"/>
    <col min="11531" max="11531" width="13.77734375" style="215" customWidth="1"/>
    <col min="11532" max="11532" width="12.109375" style="215" bestFit="1" customWidth="1"/>
    <col min="11533" max="11774" width="8.88671875" style="215"/>
    <col min="11775" max="11775" width="0.6640625" style="215" customWidth="1"/>
    <col min="11776" max="11776" width="32.33203125" style="215" customWidth="1"/>
    <col min="11777" max="11777" width="30.21875" style="215" bestFit="1" customWidth="1"/>
    <col min="11778" max="11778" width="18.109375" style="215" customWidth="1"/>
    <col min="11779" max="11779" width="1.33203125" style="215" customWidth="1"/>
    <col min="11780" max="11780" width="18.33203125" style="215" customWidth="1"/>
    <col min="11781" max="11781" width="2.21875" style="215" customWidth="1"/>
    <col min="11782" max="11782" width="15.5546875" style="215" customWidth="1"/>
    <col min="11783" max="11783" width="4.33203125" style="215" customWidth="1"/>
    <col min="11784" max="11785" width="8.88671875" style="215"/>
    <col min="11786" max="11786" width="7.77734375" style="215" bestFit="1" customWidth="1"/>
    <col min="11787" max="11787" width="13.77734375" style="215" customWidth="1"/>
    <col min="11788" max="11788" width="12.109375" style="215" bestFit="1" customWidth="1"/>
    <col min="11789" max="12030" width="8.88671875" style="215"/>
    <col min="12031" max="12031" width="0.6640625" style="215" customWidth="1"/>
    <col min="12032" max="12032" width="32.33203125" style="215" customWidth="1"/>
    <col min="12033" max="12033" width="30.21875" style="215" bestFit="1" customWidth="1"/>
    <col min="12034" max="12034" width="18.109375" style="215" customWidth="1"/>
    <col min="12035" max="12035" width="1.33203125" style="215" customWidth="1"/>
    <col min="12036" max="12036" width="18.33203125" style="215" customWidth="1"/>
    <col min="12037" max="12037" width="2.21875" style="215" customWidth="1"/>
    <col min="12038" max="12038" width="15.5546875" style="215" customWidth="1"/>
    <col min="12039" max="12039" width="4.33203125" style="215" customWidth="1"/>
    <col min="12040" max="12041" width="8.88671875" style="215"/>
    <col min="12042" max="12042" width="7.77734375" style="215" bestFit="1" customWidth="1"/>
    <col min="12043" max="12043" width="13.77734375" style="215" customWidth="1"/>
    <col min="12044" max="12044" width="12.109375" style="215" bestFit="1" customWidth="1"/>
    <col min="12045" max="12286" width="8.88671875" style="215"/>
    <col min="12287" max="12287" width="0.6640625" style="215" customWidth="1"/>
    <col min="12288" max="12288" width="32.33203125" style="215" customWidth="1"/>
    <col min="12289" max="12289" width="30.21875" style="215" bestFit="1" customWidth="1"/>
    <col min="12290" max="12290" width="18.109375" style="215" customWidth="1"/>
    <col min="12291" max="12291" width="1.33203125" style="215" customWidth="1"/>
    <col min="12292" max="12292" width="18.33203125" style="215" customWidth="1"/>
    <col min="12293" max="12293" width="2.21875" style="215" customWidth="1"/>
    <col min="12294" max="12294" width="15.5546875" style="215" customWidth="1"/>
    <col min="12295" max="12295" width="4.33203125" style="215" customWidth="1"/>
    <col min="12296" max="12297" width="8.88671875" style="215"/>
    <col min="12298" max="12298" width="7.77734375" style="215" bestFit="1" customWidth="1"/>
    <col min="12299" max="12299" width="13.77734375" style="215" customWidth="1"/>
    <col min="12300" max="12300" width="12.109375" style="215" bestFit="1" customWidth="1"/>
    <col min="12301" max="12542" width="8.88671875" style="215"/>
    <col min="12543" max="12543" width="0.6640625" style="215" customWidth="1"/>
    <col min="12544" max="12544" width="32.33203125" style="215" customWidth="1"/>
    <col min="12545" max="12545" width="30.21875" style="215" bestFit="1" customWidth="1"/>
    <col min="12546" max="12546" width="18.109375" style="215" customWidth="1"/>
    <col min="12547" max="12547" width="1.33203125" style="215" customWidth="1"/>
    <col min="12548" max="12548" width="18.33203125" style="215" customWidth="1"/>
    <col min="12549" max="12549" width="2.21875" style="215" customWidth="1"/>
    <col min="12550" max="12550" width="15.5546875" style="215" customWidth="1"/>
    <col min="12551" max="12551" width="4.33203125" style="215" customWidth="1"/>
    <col min="12552" max="12553" width="8.88671875" style="215"/>
    <col min="12554" max="12554" width="7.77734375" style="215" bestFit="1" customWidth="1"/>
    <col min="12555" max="12555" width="13.77734375" style="215" customWidth="1"/>
    <col min="12556" max="12556" width="12.109375" style="215" bestFit="1" customWidth="1"/>
    <col min="12557" max="12798" width="8.88671875" style="215"/>
    <col min="12799" max="12799" width="0.6640625" style="215" customWidth="1"/>
    <col min="12800" max="12800" width="32.33203125" style="215" customWidth="1"/>
    <col min="12801" max="12801" width="30.21875" style="215" bestFit="1" customWidth="1"/>
    <col min="12802" max="12802" width="18.109375" style="215" customWidth="1"/>
    <col min="12803" max="12803" width="1.33203125" style="215" customWidth="1"/>
    <col min="12804" max="12804" width="18.33203125" style="215" customWidth="1"/>
    <col min="12805" max="12805" width="2.21875" style="215" customWidth="1"/>
    <col min="12806" max="12806" width="15.5546875" style="215" customWidth="1"/>
    <col min="12807" max="12807" width="4.33203125" style="215" customWidth="1"/>
    <col min="12808" max="12809" width="8.88671875" style="215"/>
    <col min="12810" max="12810" width="7.77734375" style="215" bestFit="1" customWidth="1"/>
    <col min="12811" max="12811" width="13.77734375" style="215" customWidth="1"/>
    <col min="12812" max="12812" width="12.109375" style="215" bestFit="1" customWidth="1"/>
    <col min="12813" max="13054" width="8.88671875" style="215"/>
    <col min="13055" max="13055" width="0.6640625" style="215" customWidth="1"/>
    <col min="13056" max="13056" width="32.33203125" style="215" customWidth="1"/>
    <col min="13057" max="13057" width="30.21875" style="215" bestFit="1" customWidth="1"/>
    <col min="13058" max="13058" width="18.109375" style="215" customWidth="1"/>
    <col min="13059" max="13059" width="1.33203125" style="215" customWidth="1"/>
    <col min="13060" max="13060" width="18.33203125" style="215" customWidth="1"/>
    <col min="13061" max="13061" width="2.21875" style="215" customWidth="1"/>
    <col min="13062" max="13062" width="15.5546875" style="215" customWidth="1"/>
    <col min="13063" max="13063" width="4.33203125" style="215" customWidth="1"/>
    <col min="13064" max="13065" width="8.88671875" style="215"/>
    <col min="13066" max="13066" width="7.77734375" style="215" bestFit="1" customWidth="1"/>
    <col min="13067" max="13067" width="13.77734375" style="215" customWidth="1"/>
    <col min="13068" max="13068" width="12.109375" style="215" bestFit="1" customWidth="1"/>
    <col min="13069" max="13310" width="8.88671875" style="215"/>
    <col min="13311" max="13311" width="0.6640625" style="215" customWidth="1"/>
    <col min="13312" max="13312" width="32.33203125" style="215" customWidth="1"/>
    <col min="13313" max="13313" width="30.21875" style="215" bestFit="1" customWidth="1"/>
    <col min="13314" max="13314" width="18.109375" style="215" customWidth="1"/>
    <col min="13315" max="13315" width="1.33203125" style="215" customWidth="1"/>
    <col min="13316" max="13316" width="18.33203125" style="215" customWidth="1"/>
    <col min="13317" max="13317" width="2.21875" style="215" customWidth="1"/>
    <col min="13318" max="13318" width="15.5546875" style="215" customWidth="1"/>
    <col min="13319" max="13319" width="4.33203125" style="215" customWidth="1"/>
    <col min="13320" max="13321" width="8.88671875" style="215"/>
    <col min="13322" max="13322" width="7.77734375" style="215" bestFit="1" customWidth="1"/>
    <col min="13323" max="13323" width="13.77734375" style="215" customWidth="1"/>
    <col min="13324" max="13324" width="12.109375" style="215" bestFit="1" customWidth="1"/>
    <col min="13325" max="13566" width="8.88671875" style="215"/>
    <col min="13567" max="13567" width="0.6640625" style="215" customWidth="1"/>
    <col min="13568" max="13568" width="32.33203125" style="215" customWidth="1"/>
    <col min="13569" max="13569" width="30.21875" style="215" bestFit="1" customWidth="1"/>
    <col min="13570" max="13570" width="18.109375" style="215" customWidth="1"/>
    <col min="13571" max="13571" width="1.33203125" style="215" customWidth="1"/>
    <col min="13572" max="13572" width="18.33203125" style="215" customWidth="1"/>
    <col min="13573" max="13573" width="2.21875" style="215" customWidth="1"/>
    <col min="13574" max="13574" width="15.5546875" style="215" customWidth="1"/>
    <col min="13575" max="13575" width="4.33203125" style="215" customWidth="1"/>
    <col min="13576" max="13577" width="8.88671875" style="215"/>
    <col min="13578" max="13578" width="7.77734375" style="215" bestFit="1" customWidth="1"/>
    <col min="13579" max="13579" width="13.77734375" style="215" customWidth="1"/>
    <col min="13580" max="13580" width="12.109375" style="215" bestFit="1" customWidth="1"/>
    <col min="13581" max="13822" width="8.88671875" style="215"/>
    <col min="13823" max="13823" width="0.6640625" style="215" customWidth="1"/>
    <col min="13824" max="13824" width="32.33203125" style="215" customWidth="1"/>
    <col min="13825" max="13825" width="30.21875" style="215" bestFit="1" customWidth="1"/>
    <col min="13826" max="13826" width="18.109375" style="215" customWidth="1"/>
    <col min="13827" max="13827" width="1.33203125" style="215" customWidth="1"/>
    <col min="13828" max="13828" width="18.33203125" style="215" customWidth="1"/>
    <col min="13829" max="13829" width="2.21875" style="215" customWidth="1"/>
    <col min="13830" max="13830" width="15.5546875" style="215" customWidth="1"/>
    <col min="13831" max="13831" width="4.33203125" style="215" customWidth="1"/>
    <col min="13832" max="13833" width="8.88671875" style="215"/>
    <col min="13834" max="13834" width="7.77734375" style="215" bestFit="1" customWidth="1"/>
    <col min="13835" max="13835" width="13.77734375" style="215" customWidth="1"/>
    <col min="13836" max="13836" width="12.109375" style="215" bestFit="1" customWidth="1"/>
    <col min="13837" max="14078" width="8.88671875" style="215"/>
    <col min="14079" max="14079" width="0.6640625" style="215" customWidth="1"/>
    <col min="14080" max="14080" width="32.33203125" style="215" customWidth="1"/>
    <col min="14081" max="14081" width="30.21875" style="215" bestFit="1" customWidth="1"/>
    <col min="14082" max="14082" width="18.109375" style="215" customWidth="1"/>
    <col min="14083" max="14083" width="1.33203125" style="215" customWidth="1"/>
    <col min="14084" max="14084" width="18.33203125" style="215" customWidth="1"/>
    <col min="14085" max="14085" width="2.21875" style="215" customWidth="1"/>
    <col min="14086" max="14086" width="15.5546875" style="215" customWidth="1"/>
    <col min="14087" max="14087" width="4.33203125" style="215" customWidth="1"/>
    <col min="14088" max="14089" width="8.88671875" style="215"/>
    <col min="14090" max="14090" width="7.77734375" style="215" bestFit="1" customWidth="1"/>
    <col min="14091" max="14091" width="13.77734375" style="215" customWidth="1"/>
    <col min="14092" max="14092" width="12.109375" style="215" bestFit="1" customWidth="1"/>
    <col min="14093" max="14334" width="8.88671875" style="215"/>
    <col min="14335" max="14335" width="0.6640625" style="215" customWidth="1"/>
    <col min="14336" max="14336" width="32.33203125" style="215" customWidth="1"/>
    <col min="14337" max="14337" width="30.21875" style="215" bestFit="1" customWidth="1"/>
    <col min="14338" max="14338" width="18.109375" style="215" customWidth="1"/>
    <col min="14339" max="14339" width="1.33203125" style="215" customWidth="1"/>
    <col min="14340" max="14340" width="18.33203125" style="215" customWidth="1"/>
    <col min="14341" max="14341" width="2.21875" style="215" customWidth="1"/>
    <col min="14342" max="14342" width="15.5546875" style="215" customWidth="1"/>
    <col min="14343" max="14343" width="4.33203125" style="215" customWidth="1"/>
    <col min="14344" max="14345" width="8.88671875" style="215"/>
    <col min="14346" max="14346" width="7.77734375" style="215" bestFit="1" customWidth="1"/>
    <col min="14347" max="14347" width="13.77734375" style="215" customWidth="1"/>
    <col min="14348" max="14348" width="12.109375" style="215" bestFit="1" customWidth="1"/>
    <col min="14349" max="14590" width="8.88671875" style="215"/>
    <col min="14591" max="14591" width="0.6640625" style="215" customWidth="1"/>
    <col min="14592" max="14592" width="32.33203125" style="215" customWidth="1"/>
    <col min="14593" max="14593" width="30.21875" style="215" bestFit="1" customWidth="1"/>
    <col min="14594" max="14594" width="18.109375" style="215" customWidth="1"/>
    <col min="14595" max="14595" width="1.33203125" style="215" customWidth="1"/>
    <col min="14596" max="14596" width="18.33203125" style="215" customWidth="1"/>
    <col min="14597" max="14597" width="2.21875" style="215" customWidth="1"/>
    <col min="14598" max="14598" width="15.5546875" style="215" customWidth="1"/>
    <col min="14599" max="14599" width="4.33203125" style="215" customWidth="1"/>
    <col min="14600" max="14601" width="8.88671875" style="215"/>
    <col min="14602" max="14602" width="7.77734375" style="215" bestFit="1" customWidth="1"/>
    <col min="14603" max="14603" width="13.77734375" style="215" customWidth="1"/>
    <col min="14604" max="14604" width="12.109375" style="215" bestFit="1" customWidth="1"/>
    <col min="14605" max="14846" width="8.88671875" style="215"/>
    <col min="14847" max="14847" width="0.6640625" style="215" customWidth="1"/>
    <col min="14848" max="14848" width="32.33203125" style="215" customWidth="1"/>
    <col min="14849" max="14849" width="30.21875" style="215" bestFit="1" customWidth="1"/>
    <col min="14850" max="14850" width="18.109375" style="215" customWidth="1"/>
    <col min="14851" max="14851" width="1.33203125" style="215" customWidth="1"/>
    <col min="14852" max="14852" width="18.33203125" style="215" customWidth="1"/>
    <col min="14853" max="14853" width="2.21875" style="215" customWidth="1"/>
    <col min="14854" max="14854" width="15.5546875" style="215" customWidth="1"/>
    <col min="14855" max="14855" width="4.33203125" style="215" customWidth="1"/>
    <col min="14856" max="14857" width="8.88671875" style="215"/>
    <col min="14858" max="14858" width="7.77734375" style="215" bestFit="1" customWidth="1"/>
    <col min="14859" max="14859" width="13.77734375" style="215" customWidth="1"/>
    <col min="14860" max="14860" width="12.109375" style="215" bestFit="1" customWidth="1"/>
    <col min="14861" max="15102" width="8.88671875" style="215"/>
    <col min="15103" max="15103" width="0.6640625" style="215" customWidth="1"/>
    <col min="15104" max="15104" width="32.33203125" style="215" customWidth="1"/>
    <col min="15105" max="15105" width="30.21875" style="215" bestFit="1" customWidth="1"/>
    <col min="15106" max="15106" width="18.109375" style="215" customWidth="1"/>
    <col min="15107" max="15107" width="1.33203125" style="215" customWidth="1"/>
    <col min="15108" max="15108" width="18.33203125" style="215" customWidth="1"/>
    <col min="15109" max="15109" width="2.21875" style="215" customWidth="1"/>
    <col min="15110" max="15110" width="15.5546875" style="215" customWidth="1"/>
    <col min="15111" max="15111" width="4.33203125" style="215" customWidth="1"/>
    <col min="15112" max="15113" width="8.88671875" style="215"/>
    <col min="15114" max="15114" width="7.77734375" style="215" bestFit="1" customWidth="1"/>
    <col min="15115" max="15115" width="13.77734375" style="215" customWidth="1"/>
    <col min="15116" max="15116" width="12.109375" style="215" bestFit="1" customWidth="1"/>
    <col min="15117" max="15358" width="8.88671875" style="215"/>
    <col min="15359" max="15359" width="0.6640625" style="215" customWidth="1"/>
    <col min="15360" max="15360" width="32.33203125" style="215" customWidth="1"/>
    <col min="15361" max="15361" width="30.21875" style="215" bestFit="1" customWidth="1"/>
    <col min="15362" max="15362" width="18.109375" style="215" customWidth="1"/>
    <col min="15363" max="15363" width="1.33203125" style="215" customWidth="1"/>
    <col min="15364" max="15364" width="18.33203125" style="215" customWidth="1"/>
    <col min="15365" max="15365" width="2.21875" style="215" customWidth="1"/>
    <col min="15366" max="15366" width="15.5546875" style="215" customWidth="1"/>
    <col min="15367" max="15367" width="4.33203125" style="215" customWidth="1"/>
    <col min="15368" max="15369" width="8.88671875" style="215"/>
    <col min="15370" max="15370" width="7.77734375" style="215" bestFit="1" customWidth="1"/>
    <col min="15371" max="15371" width="13.77734375" style="215" customWidth="1"/>
    <col min="15372" max="15372" width="12.109375" style="215" bestFit="1" customWidth="1"/>
    <col min="15373" max="15614" width="8.88671875" style="215"/>
    <col min="15615" max="15615" width="0.6640625" style="215" customWidth="1"/>
    <col min="15616" max="15616" width="32.33203125" style="215" customWidth="1"/>
    <col min="15617" max="15617" width="30.21875" style="215" bestFit="1" customWidth="1"/>
    <col min="15618" max="15618" width="18.109375" style="215" customWidth="1"/>
    <col min="15619" max="15619" width="1.33203125" style="215" customWidth="1"/>
    <col min="15620" max="15620" width="18.33203125" style="215" customWidth="1"/>
    <col min="15621" max="15621" width="2.21875" style="215" customWidth="1"/>
    <col min="15622" max="15622" width="15.5546875" style="215" customWidth="1"/>
    <col min="15623" max="15623" width="4.33203125" style="215" customWidth="1"/>
    <col min="15624" max="15625" width="8.88671875" style="215"/>
    <col min="15626" max="15626" width="7.77734375" style="215" bestFit="1" customWidth="1"/>
    <col min="15627" max="15627" width="13.77734375" style="215" customWidth="1"/>
    <col min="15628" max="15628" width="12.109375" style="215" bestFit="1" customWidth="1"/>
    <col min="15629" max="15870" width="8.88671875" style="215"/>
    <col min="15871" max="15871" width="0.6640625" style="215" customWidth="1"/>
    <col min="15872" max="15872" width="32.33203125" style="215" customWidth="1"/>
    <col min="15873" max="15873" width="30.21875" style="215" bestFit="1" customWidth="1"/>
    <col min="15874" max="15874" width="18.109375" style="215" customWidth="1"/>
    <col min="15875" max="15875" width="1.33203125" style="215" customWidth="1"/>
    <col min="15876" max="15876" width="18.33203125" style="215" customWidth="1"/>
    <col min="15877" max="15877" width="2.21875" style="215" customWidth="1"/>
    <col min="15878" max="15878" width="15.5546875" style="215" customWidth="1"/>
    <col min="15879" max="15879" width="4.33203125" style="215" customWidth="1"/>
    <col min="15880" max="15881" width="8.88671875" style="215"/>
    <col min="15882" max="15882" width="7.77734375" style="215" bestFit="1" customWidth="1"/>
    <col min="15883" max="15883" width="13.77734375" style="215" customWidth="1"/>
    <col min="15884" max="15884" width="12.109375" style="215" bestFit="1" customWidth="1"/>
    <col min="15885" max="16126" width="8.88671875" style="215"/>
    <col min="16127" max="16127" width="0.6640625" style="215" customWidth="1"/>
    <col min="16128" max="16128" width="32.33203125" style="215" customWidth="1"/>
    <col min="16129" max="16129" width="30.21875" style="215" bestFit="1" customWidth="1"/>
    <col min="16130" max="16130" width="18.109375" style="215" customWidth="1"/>
    <col min="16131" max="16131" width="1.33203125" style="215" customWidth="1"/>
    <col min="16132" max="16132" width="18.33203125" style="215" customWidth="1"/>
    <col min="16133" max="16133" width="2.21875" style="215" customWidth="1"/>
    <col min="16134" max="16134" width="15.5546875" style="215" customWidth="1"/>
    <col min="16135" max="16135" width="4.33203125" style="215" customWidth="1"/>
    <col min="16136" max="16137" width="8.88671875" style="215"/>
    <col min="16138" max="16138" width="7.77734375" style="215" bestFit="1" customWidth="1"/>
    <col min="16139" max="16139" width="13.77734375" style="215" customWidth="1"/>
    <col min="16140" max="16140" width="12.109375" style="215" bestFit="1" customWidth="1"/>
    <col min="16141" max="16384" width="8.88671875" style="215"/>
  </cols>
  <sheetData>
    <row r="1" spans="1:9" ht="15.75">
      <c r="A1" s="213" t="s">
        <v>2</v>
      </c>
    </row>
    <row r="2" spans="1:9" ht="15.75">
      <c r="A2" s="213" t="s">
        <v>2</v>
      </c>
    </row>
    <row r="3" spans="1:9" ht="15">
      <c r="A3" s="433" t="s">
        <v>483</v>
      </c>
      <c r="B3" s="433" t="s">
        <v>380</v>
      </c>
      <c r="C3" s="433" t="s">
        <v>380</v>
      </c>
      <c r="D3" s="433" t="s">
        <v>380</v>
      </c>
      <c r="E3" s="433" t="s">
        <v>380</v>
      </c>
      <c r="F3" s="433" t="s">
        <v>380</v>
      </c>
      <c r="G3" s="216"/>
    </row>
    <row r="4" spans="1:9" ht="15">
      <c r="A4" s="428" t="s">
        <v>482</v>
      </c>
      <c r="B4" s="428"/>
      <c r="C4" s="428"/>
      <c r="D4" s="428"/>
      <c r="E4" s="428"/>
      <c r="F4" s="428"/>
      <c r="G4" s="217"/>
    </row>
    <row r="5" spans="1:9" ht="15">
      <c r="A5" s="428" t="s">
        <v>401</v>
      </c>
      <c r="B5" s="428"/>
      <c r="C5" s="428"/>
      <c r="D5" s="428"/>
      <c r="E5" s="428"/>
      <c r="F5" s="428"/>
      <c r="G5" s="218"/>
    </row>
    <row r="6" spans="1:9" ht="15">
      <c r="A6" s="434" t="s">
        <v>400</v>
      </c>
      <c r="B6" s="434"/>
      <c r="C6" s="434"/>
      <c r="D6" s="434"/>
      <c r="E6" s="434"/>
      <c r="F6" s="434"/>
      <c r="G6" s="219"/>
    </row>
    <row r="7" spans="1:9">
      <c r="C7" s="220"/>
      <c r="D7" s="220"/>
    </row>
    <row r="8" spans="1:9" ht="15">
      <c r="A8" s="221"/>
      <c r="B8" s="222"/>
      <c r="C8" s="223" t="s">
        <v>367</v>
      </c>
      <c r="D8" s="223" t="s">
        <v>368</v>
      </c>
      <c r="E8" s="223" t="s">
        <v>369</v>
      </c>
      <c r="F8" s="221"/>
      <c r="G8" s="212"/>
      <c r="H8" s="201"/>
      <c r="I8" s="201"/>
    </row>
    <row r="9" spans="1:9" ht="14.25">
      <c r="A9" s="224"/>
      <c r="B9" s="222"/>
      <c r="C9" s="221"/>
      <c r="D9" s="221"/>
      <c r="E9" s="221"/>
      <c r="F9" s="221"/>
      <c r="G9" s="201"/>
      <c r="H9" s="201"/>
      <c r="I9" s="201"/>
    </row>
    <row r="10" spans="1:9" ht="12.75" customHeight="1">
      <c r="A10" s="225" t="s">
        <v>4</v>
      </c>
      <c r="B10" s="222"/>
      <c r="C10" s="226"/>
      <c r="D10" s="226"/>
      <c r="E10" s="435" t="s">
        <v>381</v>
      </c>
      <c r="F10" s="227"/>
      <c r="G10" s="201"/>
      <c r="H10" s="201"/>
      <c r="I10" s="201"/>
    </row>
    <row r="11" spans="1:9" ht="15">
      <c r="A11" s="228" t="s">
        <v>371</v>
      </c>
      <c r="B11" s="229"/>
      <c r="C11" s="225" t="s">
        <v>344</v>
      </c>
      <c r="D11" s="225" t="s">
        <v>402</v>
      </c>
      <c r="E11" s="436"/>
      <c r="F11" s="230"/>
      <c r="G11" s="201"/>
      <c r="H11" s="201"/>
      <c r="I11" s="201"/>
    </row>
    <row r="12" spans="1:9">
      <c r="A12" s="231"/>
      <c r="C12" s="220"/>
      <c r="D12" s="220"/>
    </row>
    <row r="13" spans="1:9">
      <c r="A13" s="231"/>
      <c r="C13" s="220"/>
      <c r="D13" s="220"/>
    </row>
    <row r="14" spans="1:9">
      <c r="A14" s="231"/>
      <c r="C14" s="220"/>
      <c r="D14" s="220"/>
    </row>
    <row r="15" spans="1:9" ht="15.75">
      <c r="A15" s="231">
        <v>1</v>
      </c>
      <c r="C15" s="232" t="s">
        <v>407</v>
      </c>
      <c r="D15" s="233"/>
      <c r="E15" s="221"/>
      <c r="F15" s="221"/>
    </row>
    <row r="16" spans="1:9" ht="14.25">
      <c r="A16" s="231"/>
      <c r="C16" s="241"/>
      <c r="D16" s="233"/>
      <c r="E16" s="221"/>
      <c r="F16" s="221"/>
    </row>
    <row r="17" spans="1:8" ht="14.25">
      <c r="A17" s="231">
        <f>+A15+1</f>
        <v>2</v>
      </c>
      <c r="C17" s="233" t="s">
        <v>403</v>
      </c>
      <c r="D17" s="234" t="s">
        <v>556</v>
      </c>
      <c r="E17" s="235">
        <v>198679186</v>
      </c>
      <c r="F17" s="236"/>
    </row>
    <row r="18" spans="1:8" ht="14.25">
      <c r="A18" s="231">
        <f>+A17+1</f>
        <v>3</v>
      </c>
      <c r="C18" s="233" t="s">
        <v>404</v>
      </c>
      <c r="D18" s="237"/>
      <c r="E18" s="235"/>
      <c r="F18" s="221"/>
    </row>
    <row r="19" spans="1:8" ht="14.25">
      <c r="A19" s="231">
        <f>+A18+1</f>
        <v>4</v>
      </c>
      <c r="C19" s="233" t="s">
        <v>405</v>
      </c>
      <c r="D19" s="237" t="s">
        <v>495</v>
      </c>
      <c r="E19" s="238">
        <f>-104530855+18693798</f>
        <v>-85837057</v>
      </c>
      <c r="F19" s="221"/>
    </row>
    <row r="20" spans="1:8" ht="14.25">
      <c r="A20" s="231">
        <f>+A19+1</f>
        <v>5</v>
      </c>
      <c r="C20" s="233" t="s">
        <v>406</v>
      </c>
      <c r="D20" s="239" t="str">
        <f>"Ln "&amp;A17&amp;" - ln "&amp;A18&amp;" - ln "&amp;A19&amp;""</f>
        <v>Ln 2 - ln 3 - ln 4</v>
      </c>
      <c r="E20" s="240">
        <f>+E17-E18-E19</f>
        <v>284516243</v>
      </c>
      <c r="F20" s="221"/>
    </row>
    <row r="21" spans="1:8" ht="14.25">
      <c r="A21" s="231"/>
      <c r="C21" s="241"/>
      <c r="D21" s="233"/>
      <c r="E21" s="221"/>
      <c r="F21" s="221"/>
      <c r="H21" s="373"/>
    </row>
    <row r="22" spans="1:8" ht="14.25">
      <c r="A22" s="231"/>
      <c r="C22" s="241"/>
      <c r="D22" s="233"/>
      <c r="E22" s="242"/>
      <c r="F22" s="221"/>
    </row>
    <row r="23" spans="1:8" ht="15.75">
      <c r="A23" s="231">
        <f>+A20+1</f>
        <v>6</v>
      </c>
      <c r="C23" s="232" t="s">
        <v>408</v>
      </c>
      <c r="D23" s="233"/>
      <c r="E23" s="221"/>
      <c r="F23" s="221"/>
    </row>
    <row r="24" spans="1:8" ht="15.75">
      <c r="A24" s="231"/>
      <c r="C24" s="232"/>
      <c r="D24" s="233"/>
      <c r="E24" s="221"/>
      <c r="F24" s="221"/>
    </row>
    <row r="25" spans="1:8" ht="14.25">
      <c r="A25" s="231">
        <f>+A23+1</f>
        <v>7</v>
      </c>
      <c r="C25" s="233" t="s">
        <v>403</v>
      </c>
      <c r="D25" s="234" t="s">
        <v>481</v>
      </c>
      <c r="E25" s="235">
        <v>20172905</v>
      </c>
      <c r="F25" s="236"/>
    </row>
    <row r="26" spans="1:8" ht="14.25">
      <c r="A26" s="231">
        <f>+A25+1</f>
        <v>8</v>
      </c>
      <c r="C26" s="233" t="s">
        <v>404</v>
      </c>
      <c r="D26" s="237"/>
      <c r="E26" s="235"/>
      <c r="F26" s="221"/>
    </row>
    <row r="27" spans="1:8" ht="14.25">
      <c r="A27" s="231">
        <f>+A26+1</f>
        <v>9</v>
      </c>
      <c r="C27" s="233" t="s">
        <v>405</v>
      </c>
      <c r="D27" s="237" t="s">
        <v>495</v>
      </c>
      <c r="E27" s="238">
        <f>4969238-215522</f>
        <v>4753716</v>
      </c>
      <c r="F27" s="221"/>
    </row>
    <row r="28" spans="1:8" ht="14.25">
      <c r="A28" s="231">
        <f>+A27+1</f>
        <v>10</v>
      </c>
      <c r="C28" s="233" t="s">
        <v>406</v>
      </c>
      <c r="D28" s="239" t="str">
        <f>"Ln "&amp;A25&amp;" - ln "&amp;A26&amp;" - ln "&amp;A27&amp;""</f>
        <v>Ln 7 - ln 8 - ln 9</v>
      </c>
      <c r="E28" s="240">
        <f>+E25-E26-E27</f>
        <v>15419189</v>
      </c>
      <c r="F28" s="221"/>
    </row>
    <row r="29" spans="1:8" ht="15.75">
      <c r="A29" s="231"/>
      <c r="C29" s="232"/>
      <c r="D29" s="233"/>
      <c r="E29" s="221"/>
      <c r="F29" s="221"/>
    </row>
    <row r="30" spans="1:8" ht="14.25">
      <c r="A30" s="231"/>
      <c r="C30" s="241"/>
      <c r="D30" s="233"/>
      <c r="E30" s="221"/>
      <c r="F30" s="221"/>
    </row>
    <row r="31" spans="1:8" ht="15.75">
      <c r="A31" s="231">
        <f>+A28+1</f>
        <v>11</v>
      </c>
      <c r="C31" s="232" t="s">
        <v>409</v>
      </c>
      <c r="D31" s="233"/>
      <c r="E31" s="221"/>
      <c r="F31" s="221"/>
    </row>
    <row r="32" spans="1:8" ht="14.25">
      <c r="A32" s="231"/>
      <c r="C32" s="241"/>
      <c r="D32" s="233"/>
      <c r="E32" s="221"/>
      <c r="F32" s="221"/>
    </row>
    <row r="33" spans="1:7" ht="14.25">
      <c r="A33" s="231">
        <f>+A31+1</f>
        <v>12</v>
      </c>
      <c r="C33" s="233" t="s">
        <v>403</v>
      </c>
      <c r="D33" s="234" t="s">
        <v>480</v>
      </c>
      <c r="E33" s="235">
        <v>31469506</v>
      </c>
      <c r="F33" s="236"/>
    </row>
    <row r="34" spans="1:7" ht="14.25">
      <c r="A34" s="231">
        <f>+A33+1</f>
        <v>13</v>
      </c>
      <c r="C34" s="233" t="s">
        <v>404</v>
      </c>
      <c r="D34" s="237"/>
      <c r="E34" s="235"/>
      <c r="F34" s="221"/>
    </row>
    <row r="35" spans="1:7" ht="14.25">
      <c r="A35" s="231">
        <f>+A34+1</f>
        <v>14</v>
      </c>
      <c r="C35" s="233" t="s">
        <v>405</v>
      </c>
      <c r="D35" s="237" t="s">
        <v>495</v>
      </c>
      <c r="E35" s="238">
        <v>25483016</v>
      </c>
      <c r="F35" s="221"/>
    </row>
    <row r="36" spans="1:7" ht="14.25">
      <c r="A36" s="231">
        <f>+A35+1</f>
        <v>15</v>
      </c>
      <c r="C36" s="233" t="s">
        <v>406</v>
      </c>
      <c r="D36" s="239" t="str">
        <f>"Ln "&amp;A33&amp;" - ln "&amp;A34&amp;" - ln "&amp;A35&amp;""</f>
        <v>Ln 12 - ln 13 - ln 14</v>
      </c>
      <c r="E36" s="240">
        <f>+E33-E34-E35</f>
        <v>5986490</v>
      </c>
      <c r="F36" s="236"/>
    </row>
    <row r="37" spans="1:7" ht="14.25">
      <c r="A37" s="231"/>
      <c r="C37" s="241"/>
      <c r="D37" s="241"/>
      <c r="E37" s="221"/>
      <c r="F37" s="221"/>
    </row>
    <row r="38" spans="1:7">
      <c r="A38" s="231"/>
      <c r="C38" s="241"/>
      <c r="D38" s="241"/>
    </row>
    <row r="39" spans="1:7" ht="14.25">
      <c r="A39" s="243" t="s">
        <v>410</v>
      </c>
      <c r="B39" s="244" t="s">
        <v>2</v>
      </c>
      <c r="C39" s="244" t="s">
        <v>490</v>
      </c>
      <c r="D39" s="241"/>
    </row>
    <row r="40" spans="1:7" ht="14.25">
      <c r="A40" s="224" t="s">
        <v>496</v>
      </c>
      <c r="B40" s="222"/>
      <c r="C40" s="432" t="s">
        <v>557</v>
      </c>
      <c r="D40" s="432"/>
      <c r="E40" s="432"/>
      <c r="F40" s="432"/>
    </row>
    <row r="41" spans="1:7" ht="14.25">
      <c r="A41" s="224"/>
      <c r="B41" s="222"/>
      <c r="C41" s="233"/>
      <c r="D41" s="241"/>
    </row>
    <row r="42" spans="1:7">
      <c r="B42" s="195"/>
      <c r="C42" s="195"/>
      <c r="D42" s="195"/>
      <c r="E42" s="195"/>
      <c r="F42" s="195"/>
      <c r="G42" s="195"/>
    </row>
    <row r="43" spans="1:7">
      <c r="B43" s="195"/>
      <c r="C43" s="195"/>
      <c r="D43" s="195"/>
      <c r="E43" s="195"/>
      <c r="F43" s="195"/>
      <c r="G43" s="195"/>
    </row>
    <row r="44" spans="1:7">
      <c r="B44" s="195"/>
      <c r="C44" s="195"/>
      <c r="D44" s="195"/>
      <c r="E44" s="195"/>
      <c r="F44" s="195"/>
      <c r="G44" s="195"/>
    </row>
    <row r="45" spans="1:7">
      <c r="B45" s="195"/>
      <c r="C45" s="195"/>
      <c r="D45" s="195"/>
      <c r="E45" s="195"/>
      <c r="F45" s="195"/>
      <c r="G45" s="195"/>
    </row>
    <row r="46" spans="1:7">
      <c r="B46" s="195"/>
      <c r="C46" s="195"/>
      <c r="D46" s="195"/>
      <c r="E46" s="195"/>
      <c r="F46" s="195"/>
      <c r="G46" s="195"/>
    </row>
    <row r="47" spans="1:7">
      <c r="B47" s="195"/>
      <c r="C47" s="195"/>
      <c r="D47" s="195"/>
      <c r="E47" s="195"/>
      <c r="F47" s="195"/>
      <c r="G47" s="195"/>
    </row>
    <row r="48" spans="1:7">
      <c r="B48" s="195"/>
      <c r="C48" s="195"/>
      <c r="D48" s="195"/>
      <c r="E48" s="195"/>
      <c r="F48" s="195"/>
      <c r="G48" s="195"/>
    </row>
    <row r="49" spans="2:7">
      <c r="B49" s="195"/>
      <c r="C49" s="195"/>
      <c r="D49" s="195"/>
      <c r="E49" s="195"/>
      <c r="F49" s="195"/>
      <c r="G49" s="195"/>
    </row>
    <row r="50" spans="2:7">
      <c r="B50" s="195"/>
      <c r="C50" s="195"/>
      <c r="D50" s="195"/>
      <c r="E50" s="195"/>
      <c r="F50" s="195"/>
      <c r="G50" s="195"/>
    </row>
    <row r="51" spans="2:7">
      <c r="B51" s="195"/>
      <c r="C51" s="195"/>
      <c r="D51" s="195"/>
      <c r="E51" s="195"/>
      <c r="F51" s="195"/>
      <c r="G51" s="195"/>
    </row>
    <row r="52" spans="2:7">
      <c r="B52" s="195"/>
      <c r="C52" s="195"/>
      <c r="D52" s="195"/>
      <c r="E52" s="195"/>
      <c r="F52" s="195"/>
      <c r="G52" s="195"/>
    </row>
    <row r="53" spans="2:7">
      <c r="B53" s="195"/>
      <c r="C53" s="195"/>
      <c r="D53" s="195"/>
      <c r="E53" s="195"/>
      <c r="F53" s="195"/>
      <c r="G53" s="195"/>
    </row>
    <row r="54" spans="2:7">
      <c r="B54" s="195"/>
      <c r="C54" s="195"/>
      <c r="D54" s="195"/>
      <c r="E54" s="195"/>
      <c r="F54" s="195"/>
      <c r="G54" s="195"/>
    </row>
    <row r="55" spans="2:7">
      <c r="B55" s="195"/>
      <c r="C55" s="195"/>
      <c r="D55" s="195"/>
      <c r="E55" s="195"/>
      <c r="F55" s="195"/>
      <c r="G55" s="195"/>
    </row>
    <row r="56" spans="2:7">
      <c r="B56" s="195"/>
      <c r="C56" s="195"/>
      <c r="D56" s="195"/>
      <c r="E56" s="195"/>
      <c r="F56" s="195"/>
      <c r="G56" s="195"/>
    </row>
    <row r="57" spans="2:7">
      <c r="B57" s="195"/>
      <c r="C57" s="195"/>
      <c r="D57" s="195"/>
      <c r="E57" s="195"/>
      <c r="F57" s="195"/>
      <c r="G57" s="195"/>
    </row>
    <row r="58" spans="2:7">
      <c r="B58" s="195"/>
      <c r="C58" s="195"/>
      <c r="D58" s="195"/>
      <c r="E58" s="195"/>
      <c r="F58" s="195"/>
      <c r="G58" s="195"/>
    </row>
    <row r="59" spans="2:7">
      <c r="B59" s="195"/>
      <c r="C59" s="195"/>
      <c r="D59" s="195"/>
      <c r="E59" s="195"/>
      <c r="F59" s="195"/>
      <c r="G59" s="195"/>
    </row>
    <row r="60" spans="2:7">
      <c r="B60" s="195"/>
      <c r="C60" s="195"/>
      <c r="D60" s="195"/>
      <c r="E60" s="195"/>
      <c r="F60" s="195"/>
      <c r="G60" s="195"/>
    </row>
    <row r="61" spans="2:7">
      <c r="B61" s="195"/>
      <c r="C61" s="195"/>
      <c r="D61" s="195"/>
      <c r="E61" s="195"/>
      <c r="F61" s="195"/>
      <c r="G61" s="195"/>
    </row>
    <row r="62" spans="2:7">
      <c r="B62" s="195"/>
      <c r="C62" s="195"/>
      <c r="D62" s="195"/>
      <c r="E62" s="195"/>
      <c r="F62" s="195"/>
      <c r="G62" s="195"/>
    </row>
    <row r="63" spans="2:7">
      <c r="B63" s="195"/>
      <c r="C63" s="195"/>
      <c r="D63" s="195"/>
      <c r="E63" s="195"/>
      <c r="F63" s="195"/>
      <c r="G63" s="195"/>
    </row>
    <row r="64" spans="2:7">
      <c r="B64" s="195"/>
      <c r="C64" s="195"/>
      <c r="D64" s="195"/>
      <c r="E64" s="195"/>
      <c r="F64" s="195"/>
      <c r="G64" s="195"/>
    </row>
    <row r="65" spans="2:7">
      <c r="B65" s="195"/>
      <c r="C65" s="195"/>
      <c r="D65" s="195"/>
      <c r="E65" s="195"/>
      <c r="F65" s="195"/>
      <c r="G65" s="195"/>
    </row>
    <row r="66" spans="2:7">
      <c r="B66" s="195"/>
      <c r="C66" s="195"/>
      <c r="D66" s="195"/>
      <c r="E66" s="195"/>
      <c r="F66" s="195"/>
      <c r="G66" s="195"/>
    </row>
    <row r="67" spans="2:7">
      <c r="B67" s="195"/>
      <c r="C67" s="195"/>
      <c r="D67" s="195"/>
      <c r="E67" s="195"/>
      <c r="F67" s="195"/>
      <c r="G67" s="195"/>
    </row>
    <row r="68" spans="2:7">
      <c r="B68" s="195"/>
      <c r="C68" s="195"/>
      <c r="D68" s="195"/>
      <c r="E68" s="195"/>
      <c r="F68" s="195"/>
      <c r="G68" s="195"/>
    </row>
    <row r="69" spans="2:7">
      <c r="B69" s="195"/>
      <c r="C69" s="195"/>
      <c r="D69" s="195"/>
      <c r="E69" s="195"/>
      <c r="F69" s="195"/>
      <c r="G69" s="195"/>
    </row>
    <row r="70" spans="2:7">
      <c r="B70" s="195"/>
      <c r="C70" s="195"/>
      <c r="D70" s="195"/>
      <c r="E70" s="195"/>
      <c r="F70" s="195"/>
      <c r="G70" s="195"/>
    </row>
    <row r="71" spans="2:7">
      <c r="B71" s="195"/>
      <c r="C71" s="195"/>
      <c r="D71" s="195"/>
      <c r="E71" s="195"/>
      <c r="F71" s="195"/>
      <c r="G71" s="195"/>
    </row>
    <row r="72" spans="2:7">
      <c r="B72" s="195"/>
      <c r="C72" s="195"/>
      <c r="D72" s="195"/>
      <c r="E72" s="195"/>
      <c r="F72" s="195"/>
      <c r="G72" s="195"/>
    </row>
    <row r="73" spans="2:7">
      <c r="B73" s="195"/>
      <c r="C73" s="195"/>
      <c r="D73" s="195"/>
      <c r="E73" s="195"/>
      <c r="F73" s="195"/>
      <c r="G73" s="195"/>
    </row>
    <row r="74" spans="2:7">
      <c r="B74" s="195"/>
      <c r="C74" s="195"/>
      <c r="D74" s="195"/>
      <c r="E74" s="195"/>
      <c r="F74" s="195"/>
      <c r="G74" s="195"/>
    </row>
    <row r="75" spans="2:7">
      <c r="B75" s="195"/>
      <c r="C75" s="195"/>
      <c r="D75" s="195"/>
      <c r="E75" s="195"/>
      <c r="F75" s="195"/>
      <c r="G75" s="195"/>
    </row>
    <row r="76" spans="2:7">
      <c r="B76" s="195"/>
      <c r="C76" s="195"/>
      <c r="D76" s="195"/>
      <c r="E76" s="195"/>
      <c r="F76" s="195"/>
      <c r="G76" s="195"/>
    </row>
    <row r="77" spans="2:7">
      <c r="B77" s="195"/>
      <c r="C77" s="195"/>
      <c r="D77" s="195"/>
      <c r="E77" s="195"/>
      <c r="F77" s="195"/>
      <c r="G77" s="195"/>
    </row>
    <row r="78" spans="2:7">
      <c r="B78" s="195"/>
      <c r="C78" s="195"/>
      <c r="D78" s="195"/>
      <c r="E78" s="195"/>
      <c r="F78" s="195"/>
      <c r="G78" s="195"/>
    </row>
    <row r="79" spans="2:7">
      <c r="B79" s="195"/>
      <c r="C79" s="195"/>
      <c r="D79" s="195"/>
      <c r="E79" s="195"/>
      <c r="F79" s="195"/>
      <c r="G79" s="195"/>
    </row>
    <row r="80" spans="2:7">
      <c r="B80" s="195"/>
      <c r="C80" s="195"/>
      <c r="D80" s="195"/>
      <c r="E80" s="195"/>
      <c r="F80" s="195"/>
      <c r="G80" s="195"/>
    </row>
    <row r="81" spans="2:7">
      <c r="B81" s="195"/>
      <c r="C81" s="195"/>
      <c r="D81" s="195"/>
      <c r="E81" s="195"/>
      <c r="F81" s="195"/>
      <c r="G81" s="195"/>
    </row>
    <row r="82" spans="2:7">
      <c r="B82" s="195"/>
      <c r="C82" s="195"/>
      <c r="D82" s="195"/>
      <c r="E82" s="195"/>
      <c r="F82" s="195"/>
      <c r="G82" s="195"/>
    </row>
    <row r="83" spans="2:7">
      <c r="B83" s="195"/>
      <c r="C83" s="195"/>
      <c r="D83" s="195"/>
      <c r="E83" s="195"/>
      <c r="F83" s="195"/>
      <c r="G83" s="195"/>
    </row>
    <row r="84" spans="2:7">
      <c r="B84" s="195"/>
      <c r="C84" s="195"/>
      <c r="D84" s="195"/>
      <c r="E84" s="195"/>
      <c r="F84" s="195"/>
      <c r="G84" s="195"/>
    </row>
    <row r="85" spans="2:7">
      <c r="B85" s="195"/>
      <c r="C85" s="195"/>
      <c r="D85" s="195"/>
      <c r="E85" s="195"/>
      <c r="F85" s="195"/>
      <c r="G85" s="195"/>
    </row>
    <row r="86" spans="2:7">
      <c r="B86" s="195"/>
      <c r="C86" s="195"/>
      <c r="D86" s="195"/>
      <c r="E86" s="195"/>
      <c r="F86" s="195"/>
      <c r="G86" s="195"/>
    </row>
    <row r="87" spans="2:7">
      <c r="B87" s="195"/>
      <c r="C87" s="195"/>
      <c r="D87" s="195"/>
      <c r="E87" s="195"/>
      <c r="F87" s="195"/>
      <c r="G87" s="195"/>
    </row>
    <row r="88" spans="2:7">
      <c r="B88" s="195"/>
      <c r="C88" s="195"/>
      <c r="D88" s="195"/>
      <c r="E88" s="195"/>
      <c r="F88" s="195"/>
      <c r="G88" s="195"/>
    </row>
    <row r="89" spans="2:7">
      <c r="B89" s="195"/>
      <c r="C89" s="195"/>
      <c r="D89" s="195"/>
      <c r="E89" s="195"/>
      <c r="F89" s="195"/>
      <c r="G89" s="195"/>
    </row>
    <row r="90" spans="2:7">
      <c r="B90" s="195"/>
      <c r="C90" s="195"/>
      <c r="D90" s="195"/>
      <c r="E90" s="195"/>
      <c r="F90" s="195"/>
      <c r="G90" s="195"/>
    </row>
    <row r="91" spans="2:7">
      <c r="B91" s="195"/>
      <c r="C91" s="195"/>
      <c r="D91" s="195"/>
      <c r="E91" s="195"/>
      <c r="F91" s="195"/>
      <c r="G91" s="195"/>
    </row>
    <row r="92" spans="2:7">
      <c r="B92" s="195"/>
      <c r="C92" s="195"/>
      <c r="D92" s="195"/>
      <c r="E92" s="195"/>
      <c r="F92" s="195"/>
      <c r="G92" s="195"/>
    </row>
    <row r="93" spans="2:7">
      <c r="B93" s="195"/>
      <c r="C93" s="195"/>
      <c r="D93" s="195"/>
      <c r="E93" s="195"/>
      <c r="F93" s="195"/>
      <c r="G93" s="195"/>
    </row>
    <row r="94" spans="2:7">
      <c r="B94" s="195"/>
      <c r="C94" s="195"/>
      <c r="D94" s="195"/>
      <c r="E94" s="195"/>
      <c r="F94" s="195"/>
      <c r="G94" s="195"/>
    </row>
    <row r="95" spans="2:7">
      <c r="B95" s="195"/>
      <c r="C95" s="195"/>
      <c r="D95" s="195"/>
      <c r="E95" s="195"/>
      <c r="F95" s="195"/>
      <c r="G95" s="195"/>
    </row>
    <row r="96" spans="2:7">
      <c r="B96" s="195"/>
      <c r="C96" s="195"/>
      <c r="D96" s="195"/>
      <c r="E96" s="195"/>
      <c r="F96" s="195"/>
      <c r="G96" s="195"/>
    </row>
    <row r="97" spans="2:7">
      <c r="B97" s="195"/>
      <c r="C97" s="195"/>
      <c r="D97" s="195"/>
      <c r="E97" s="195"/>
      <c r="F97" s="195"/>
      <c r="G97" s="195"/>
    </row>
    <row r="98" spans="2:7">
      <c r="B98" s="195"/>
      <c r="C98" s="195"/>
      <c r="D98" s="195"/>
      <c r="E98" s="195"/>
      <c r="F98" s="195"/>
      <c r="G98" s="195"/>
    </row>
    <row r="99" spans="2:7">
      <c r="B99" s="195"/>
      <c r="C99" s="195"/>
      <c r="D99" s="195"/>
      <c r="E99" s="195"/>
      <c r="F99" s="195"/>
      <c r="G99" s="195"/>
    </row>
    <row r="100" spans="2:7">
      <c r="B100" s="195"/>
      <c r="C100" s="195"/>
      <c r="D100" s="195"/>
      <c r="E100" s="195"/>
      <c r="F100" s="195"/>
      <c r="G100" s="195"/>
    </row>
    <row r="101" spans="2:7">
      <c r="B101" s="195"/>
      <c r="C101" s="195"/>
      <c r="D101" s="195"/>
      <c r="E101" s="195"/>
      <c r="F101" s="195"/>
      <c r="G101" s="195"/>
    </row>
    <row r="102" spans="2:7">
      <c r="B102" s="195"/>
      <c r="C102" s="195"/>
      <c r="D102" s="195"/>
      <c r="E102" s="195"/>
      <c r="F102" s="195"/>
      <c r="G102" s="195"/>
    </row>
    <row r="103" spans="2:7">
      <c r="B103" s="195"/>
      <c r="C103" s="195"/>
      <c r="D103" s="195"/>
      <c r="E103" s="195"/>
      <c r="F103" s="195"/>
      <c r="G103" s="195"/>
    </row>
    <row r="104" spans="2:7">
      <c r="B104" s="195"/>
      <c r="C104" s="195"/>
      <c r="D104" s="195"/>
      <c r="E104" s="195"/>
      <c r="F104" s="195"/>
      <c r="G104" s="195"/>
    </row>
    <row r="105" spans="2:7">
      <c r="B105" s="195"/>
      <c r="C105" s="195"/>
      <c r="D105" s="195"/>
      <c r="E105" s="195"/>
      <c r="F105" s="195"/>
      <c r="G105" s="195"/>
    </row>
    <row r="106" spans="2:7">
      <c r="B106" s="195"/>
      <c r="C106" s="195"/>
      <c r="D106" s="195"/>
      <c r="E106" s="195"/>
      <c r="F106" s="195"/>
      <c r="G106" s="195"/>
    </row>
    <row r="107" spans="2:7">
      <c r="B107" s="195"/>
      <c r="C107" s="195"/>
      <c r="D107" s="195"/>
      <c r="E107" s="195"/>
      <c r="F107" s="195"/>
      <c r="G107" s="195"/>
    </row>
    <row r="108" spans="2:7">
      <c r="B108" s="195"/>
      <c r="C108" s="195"/>
      <c r="D108" s="195"/>
      <c r="E108" s="195"/>
      <c r="F108" s="195"/>
      <c r="G108" s="195"/>
    </row>
    <row r="109" spans="2:7">
      <c r="B109" s="195"/>
      <c r="C109" s="195"/>
      <c r="D109" s="195"/>
      <c r="E109" s="195"/>
      <c r="F109" s="195"/>
      <c r="G109" s="195"/>
    </row>
    <row r="110" spans="2:7">
      <c r="B110" s="195"/>
      <c r="C110" s="195"/>
      <c r="D110" s="195"/>
      <c r="E110" s="195"/>
      <c r="F110" s="195"/>
      <c r="G110" s="195"/>
    </row>
    <row r="111" spans="2:7">
      <c r="B111" s="195"/>
      <c r="C111" s="195"/>
      <c r="D111" s="195"/>
      <c r="E111" s="195"/>
      <c r="F111" s="195"/>
      <c r="G111" s="195"/>
    </row>
    <row r="112" spans="2:7">
      <c r="B112" s="195"/>
      <c r="C112" s="195"/>
      <c r="D112" s="195"/>
      <c r="E112" s="195"/>
      <c r="F112" s="195"/>
      <c r="G112" s="195"/>
    </row>
    <row r="113" spans="2:7">
      <c r="B113" s="195"/>
      <c r="C113" s="195"/>
      <c r="D113" s="195"/>
      <c r="E113" s="195"/>
      <c r="F113" s="195"/>
      <c r="G113" s="195"/>
    </row>
    <row r="114" spans="2:7">
      <c r="B114" s="195"/>
      <c r="C114" s="195"/>
      <c r="D114" s="195"/>
      <c r="E114" s="195"/>
      <c r="F114" s="195"/>
      <c r="G114" s="195"/>
    </row>
    <row r="115" spans="2:7">
      <c r="B115" s="195"/>
      <c r="C115" s="195"/>
      <c r="D115" s="195"/>
      <c r="E115" s="195"/>
      <c r="F115" s="195"/>
      <c r="G115" s="195"/>
    </row>
    <row r="116" spans="2:7">
      <c r="B116" s="195"/>
      <c r="C116" s="195"/>
      <c r="D116" s="195"/>
      <c r="E116" s="195"/>
      <c r="F116" s="195"/>
      <c r="G116" s="195"/>
    </row>
    <row r="117" spans="2:7">
      <c r="B117" s="195"/>
      <c r="C117" s="195"/>
      <c r="D117" s="195"/>
      <c r="E117" s="195"/>
      <c r="F117" s="195"/>
      <c r="G117" s="195"/>
    </row>
    <row r="118" spans="2:7">
      <c r="B118" s="195"/>
      <c r="C118" s="195"/>
      <c r="D118" s="195"/>
      <c r="E118" s="195"/>
      <c r="F118" s="195"/>
      <c r="G118" s="195"/>
    </row>
    <row r="119" spans="2:7">
      <c r="B119" s="195"/>
      <c r="C119" s="195"/>
      <c r="D119" s="195"/>
      <c r="E119" s="195"/>
      <c r="F119" s="195"/>
      <c r="G119" s="195"/>
    </row>
    <row r="120" spans="2:7">
      <c r="B120" s="195"/>
      <c r="C120" s="195"/>
      <c r="D120" s="195"/>
      <c r="E120" s="195"/>
      <c r="F120" s="195"/>
      <c r="G120" s="195"/>
    </row>
    <row r="121" spans="2:7">
      <c r="B121" s="195"/>
      <c r="C121" s="195"/>
      <c r="D121" s="195"/>
      <c r="E121" s="195"/>
      <c r="F121" s="195"/>
      <c r="G121" s="195"/>
    </row>
    <row r="122" spans="2:7">
      <c r="B122" s="195"/>
      <c r="C122" s="195"/>
      <c r="D122" s="195"/>
      <c r="E122" s="195"/>
      <c r="F122" s="195"/>
      <c r="G122" s="195"/>
    </row>
    <row r="123" spans="2:7">
      <c r="B123" s="195"/>
      <c r="C123" s="195"/>
      <c r="D123" s="195"/>
      <c r="E123" s="195"/>
      <c r="F123" s="195"/>
      <c r="G123" s="195"/>
    </row>
    <row r="124" spans="2:7">
      <c r="B124" s="195"/>
      <c r="C124" s="195"/>
      <c r="D124" s="195"/>
      <c r="E124" s="195"/>
      <c r="F124" s="195"/>
      <c r="G124" s="195"/>
    </row>
    <row r="125" spans="2:7">
      <c r="B125" s="195"/>
      <c r="C125" s="195"/>
      <c r="D125" s="195"/>
      <c r="E125" s="195"/>
      <c r="F125" s="195"/>
      <c r="G125" s="195"/>
    </row>
    <row r="126" spans="2:7">
      <c r="B126" s="195"/>
      <c r="C126" s="195"/>
      <c r="D126" s="195"/>
      <c r="E126" s="195"/>
      <c r="F126" s="195"/>
      <c r="G126" s="195"/>
    </row>
    <row r="127" spans="2:7">
      <c r="B127" s="195"/>
      <c r="C127" s="195"/>
      <c r="D127" s="195"/>
      <c r="E127" s="195"/>
      <c r="F127" s="195"/>
      <c r="G127" s="195"/>
    </row>
    <row r="128" spans="2:7">
      <c r="B128" s="195"/>
      <c r="C128" s="195"/>
      <c r="D128" s="195"/>
      <c r="E128" s="195"/>
      <c r="F128" s="195"/>
      <c r="G128" s="195"/>
    </row>
    <row r="129" spans="2:7">
      <c r="B129" s="195"/>
      <c r="C129" s="195"/>
      <c r="D129" s="195"/>
      <c r="E129" s="195"/>
      <c r="F129" s="195"/>
      <c r="G129" s="195"/>
    </row>
    <row r="130" spans="2:7">
      <c r="B130" s="195"/>
      <c r="C130" s="195"/>
      <c r="D130" s="195"/>
      <c r="E130" s="195"/>
      <c r="F130" s="195"/>
      <c r="G130" s="195"/>
    </row>
    <row r="131" spans="2:7">
      <c r="B131" s="195"/>
      <c r="C131" s="195"/>
      <c r="D131" s="195"/>
      <c r="E131" s="195"/>
      <c r="F131" s="195"/>
      <c r="G131" s="195"/>
    </row>
    <row r="132" spans="2:7">
      <c r="B132" s="195"/>
      <c r="C132" s="195"/>
      <c r="D132" s="195"/>
      <c r="E132" s="195"/>
      <c r="F132" s="195"/>
      <c r="G132" s="195"/>
    </row>
    <row r="133" spans="2:7">
      <c r="B133" s="195"/>
      <c r="C133" s="195"/>
      <c r="D133" s="195"/>
      <c r="E133" s="195"/>
      <c r="F133" s="195"/>
      <c r="G133" s="195"/>
    </row>
    <row r="134" spans="2:7">
      <c r="B134" s="195"/>
      <c r="C134" s="195"/>
      <c r="D134" s="195"/>
      <c r="E134" s="195"/>
      <c r="F134" s="195"/>
      <c r="G134" s="195"/>
    </row>
    <row r="135" spans="2:7">
      <c r="B135" s="195"/>
      <c r="C135" s="195"/>
      <c r="D135" s="195"/>
      <c r="E135" s="195"/>
      <c r="F135" s="195"/>
      <c r="G135" s="195"/>
    </row>
    <row r="136" spans="2:7">
      <c r="B136" s="195"/>
      <c r="C136" s="195"/>
      <c r="D136" s="195"/>
      <c r="E136" s="195"/>
      <c r="F136" s="195"/>
      <c r="G136" s="195"/>
    </row>
    <row r="137" spans="2:7">
      <c r="B137" s="195"/>
      <c r="C137" s="195"/>
      <c r="D137" s="195"/>
      <c r="E137" s="195"/>
      <c r="F137" s="195"/>
      <c r="G137" s="195"/>
    </row>
    <row r="138" spans="2:7">
      <c r="B138" s="195"/>
      <c r="C138" s="195"/>
      <c r="D138" s="195"/>
      <c r="E138" s="195"/>
      <c r="F138" s="195"/>
      <c r="G138" s="195"/>
    </row>
    <row r="139" spans="2:7">
      <c r="B139" s="195"/>
      <c r="C139" s="195"/>
      <c r="D139" s="195"/>
      <c r="E139" s="195"/>
      <c r="F139" s="195"/>
      <c r="G139" s="195"/>
    </row>
    <row r="140" spans="2:7">
      <c r="B140" s="195"/>
      <c r="C140" s="195"/>
      <c r="D140" s="195"/>
      <c r="E140" s="195"/>
      <c r="F140" s="195"/>
      <c r="G140" s="195"/>
    </row>
    <row r="141" spans="2:7">
      <c r="B141" s="195"/>
      <c r="C141" s="195"/>
      <c r="D141" s="195"/>
      <c r="E141" s="195"/>
      <c r="F141" s="195"/>
      <c r="G141" s="195"/>
    </row>
    <row r="142" spans="2:7">
      <c r="B142" s="195"/>
      <c r="C142" s="195"/>
      <c r="D142" s="195"/>
      <c r="E142" s="195"/>
      <c r="F142" s="195"/>
      <c r="G142" s="195"/>
    </row>
    <row r="143" spans="2:7">
      <c r="B143" s="195"/>
      <c r="C143" s="195"/>
      <c r="D143" s="195"/>
      <c r="E143" s="195"/>
      <c r="F143" s="195"/>
      <c r="G143" s="195"/>
    </row>
    <row r="144" spans="2:7">
      <c r="B144" s="195"/>
      <c r="C144" s="195"/>
      <c r="D144" s="195"/>
      <c r="E144" s="195"/>
      <c r="F144" s="195"/>
      <c r="G144" s="195"/>
    </row>
    <row r="145" spans="2:7">
      <c r="B145" s="195"/>
      <c r="C145" s="195"/>
      <c r="D145" s="195"/>
      <c r="E145" s="195"/>
      <c r="F145" s="195"/>
      <c r="G145" s="195"/>
    </row>
    <row r="146" spans="2:7">
      <c r="B146" s="195"/>
      <c r="C146" s="195"/>
      <c r="D146" s="195"/>
      <c r="E146" s="195"/>
      <c r="F146" s="195"/>
      <c r="G146" s="195"/>
    </row>
    <row r="147" spans="2:7">
      <c r="B147" s="195"/>
      <c r="C147" s="195"/>
      <c r="D147" s="195"/>
      <c r="E147" s="195"/>
      <c r="F147" s="195"/>
      <c r="G147" s="195"/>
    </row>
    <row r="148" spans="2:7">
      <c r="B148" s="195"/>
      <c r="C148" s="195"/>
      <c r="D148" s="195"/>
      <c r="E148" s="195"/>
      <c r="F148" s="195"/>
      <c r="G148" s="195"/>
    </row>
    <row r="149" spans="2:7">
      <c r="B149" s="195"/>
      <c r="C149" s="195"/>
      <c r="D149" s="195"/>
      <c r="E149" s="195"/>
      <c r="F149" s="195"/>
      <c r="G149" s="195"/>
    </row>
    <row r="150" spans="2:7">
      <c r="B150" s="195"/>
      <c r="C150" s="195"/>
      <c r="D150" s="195"/>
      <c r="E150" s="195"/>
      <c r="F150" s="195"/>
      <c r="G150" s="195"/>
    </row>
    <row r="151" spans="2:7">
      <c r="B151" s="195"/>
      <c r="C151" s="195"/>
      <c r="D151" s="195"/>
      <c r="E151" s="195"/>
      <c r="F151" s="195"/>
      <c r="G151" s="195"/>
    </row>
    <row r="152" spans="2:7">
      <c r="B152" s="195"/>
      <c r="C152" s="195"/>
      <c r="D152" s="195"/>
      <c r="E152" s="195"/>
      <c r="F152" s="195"/>
      <c r="G152" s="195"/>
    </row>
    <row r="153" spans="2:7">
      <c r="B153" s="195"/>
      <c r="C153" s="195"/>
      <c r="D153" s="195"/>
      <c r="E153" s="195"/>
      <c r="F153" s="195"/>
      <c r="G153" s="195"/>
    </row>
    <row r="154" spans="2:7">
      <c r="B154" s="195"/>
      <c r="C154" s="195"/>
      <c r="D154" s="195"/>
      <c r="E154" s="195"/>
      <c r="F154" s="195"/>
      <c r="G154" s="195"/>
    </row>
    <row r="155" spans="2:7">
      <c r="B155" s="195"/>
      <c r="C155" s="195"/>
      <c r="D155" s="195"/>
      <c r="E155" s="195"/>
      <c r="F155" s="195"/>
      <c r="G155" s="195"/>
    </row>
    <row r="156" spans="2:7">
      <c r="B156" s="195"/>
      <c r="C156" s="195"/>
      <c r="D156" s="195"/>
      <c r="E156" s="195"/>
      <c r="F156" s="195"/>
      <c r="G156" s="195"/>
    </row>
    <row r="157" spans="2:7">
      <c r="B157" s="195"/>
      <c r="C157" s="195"/>
      <c r="D157" s="195"/>
      <c r="E157" s="195"/>
      <c r="F157" s="195"/>
      <c r="G157" s="195"/>
    </row>
    <row r="158" spans="2:7">
      <c r="B158" s="195"/>
      <c r="C158" s="195"/>
      <c r="D158" s="195"/>
      <c r="E158" s="195"/>
      <c r="F158" s="195"/>
      <c r="G158" s="195"/>
    </row>
    <row r="159" spans="2:7">
      <c r="B159" s="195"/>
      <c r="C159" s="195"/>
      <c r="D159" s="195"/>
      <c r="E159" s="195"/>
      <c r="F159" s="195"/>
      <c r="G159" s="195"/>
    </row>
    <row r="160" spans="2:7">
      <c r="B160" s="195"/>
      <c r="C160" s="195"/>
      <c r="D160" s="195"/>
      <c r="E160" s="195"/>
      <c r="F160" s="195"/>
      <c r="G160" s="195"/>
    </row>
    <row r="161" spans="2:7">
      <c r="B161" s="195"/>
      <c r="C161" s="195"/>
      <c r="D161" s="195"/>
      <c r="E161" s="195"/>
      <c r="F161" s="195"/>
      <c r="G161" s="195"/>
    </row>
    <row r="162" spans="2:7">
      <c r="B162" s="195"/>
      <c r="C162" s="195"/>
      <c r="D162" s="195"/>
      <c r="E162" s="195"/>
      <c r="F162" s="195"/>
      <c r="G162" s="195"/>
    </row>
    <row r="163" spans="2:7">
      <c r="B163" s="195"/>
      <c r="C163" s="195"/>
      <c r="D163" s="195"/>
      <c r="E163" s="195"/>
      <c r="F163" s="195"/>
      <c r="G163" s="195"/>
    </row>
    <row r="164" spans="2:7">
      <c r="B164" s="195"/>
      <c r="C164" s="195"/>
      <c r="D164" s="195"/>
      <c r="E164" s="195"/>
      <c r="F164" s="195"/>
      <c r="G164" s="195"/>
    </row>
    <row r="165" spans="2:7">
      <c r="B165" s="195"/>
      <c r="C165" s="195"/>
      <c r="D165" s="195"/>
      <c r="E165" s="195"/>
      <c r="F165" s="195"/>
      <c r="G165" s="195"/>
    </row>
    <row r="166" spans="2:7">
      <c r="B166" s="195"/>
      <c r="C166" s="195"/>
      <c r="D166" s="195"/>
      <c r="E166" s="195"/>
      <c r="F166" s="195"/>
      <c r="G166" s="195"/>
    </row>
    <row r="167" spans="2:7">
      <c r="B167" s="195"/>
      <c r="C167" s="195"/>
      <c r="D167" s="195"/>
      <c r="E167" s="195"/>
      <c r="F167" s="195"/>
      <c r="G167" s="195"/>
    </row>
    <row r="168" spans="2:7">
      <c r="B168" s="195"/>
      <c r="C168" s="195"/>
      <c r="D168" s="195"/>
      <c r="E168" s="195"/>
      <c r="F168" s="195"/>
      <c r="G168" s="195"/>
    </row>
    <row r="169" spans="2:7">
      <c r="B169" s="195"/>
      <c r="C169" s="195"/>
      <c r="D169" s="195"/>
      <c r="E169" s="195"/>
      <c r="F169" s="195"/>
      <c r="G169" s="195"/>
    </row>
    <row r="170" spans="2:7">
      <c r="B170" s="195"/>
      <c r="C170" s="195"/>
      <c r="D170" s="195"/>
      <c r="E170" s="195"/>
      <c r="F170" s="195"/>
      <c r="G170" s="195"/>
    </row>
    <row r="171" spans="2:7">
      <c r="B171" s="195"/>
      <c r="C171" s="195"/>
      <c r="D171" s="195"/>
      <c r="E171" s="195"/>
      <c r="F171" s="195"/>
      <c r="G171" s="195"/>
    </row>
    <row r="172" spans="2:7">
      <c r="B172" s="195"/>
      <c r="C172" s="195"/>
      <c r="D172" s="195"/>
      <c r="E172" s="195"/>
      <c r="F172" s="195"/>
      <c r="G172" s="195"/>
    </row>
    <row r="173" spans="2:7">
      <c r="B173" s="195"/>
      <c r="C173" s="195"/>
      <c r="D173" s="195"/>
      <c r="E173" s="195"/>
      <c r="F173" s="195"/>
      <c r="G173" s="195"/>
    </row>
    <row r="174" spans="2:7" ht="14.25" customHeight="1">
      <c r="B174" s="195"/>
      <c r="C174" s="195"/>
      <c r="D174" s="195"/>
      <c r="E174" s="195"/>
      <c r="F174" s="195"/>
      <c r="G174" s="195"/>
    </row>
    <row r="175" spans="2:7" ht="12.75" customHeight="1">
      <c r="B175" s="195"/>
      <c r="C175" s="195"/>
      <c r="D175" s="195"/>
      <c r="E175" s="195"/>
      <c r="F175" s="195"/>
      <c r="G175" s="195"/>
    </row>
    <row r="176" spans="2:7" ht="12.75" customHeight="1">
      <c r="B176" s="195"/>
      <c r="C176" s="195"/>
      <c r="D176" s="195"/>
      <c r="E176" s="195"/>
      <c r="F176" s="195"/>
      <c r="G176" s="195"/>
    </row>
    <row r="177" spans="2:7" ht="12.75" customHeight="1">
      <c r="B177" s="195"/>
      <c r="C177" s="195"/>
      <c r="D177" s="195"/>
      <c r="E177" s="195"/>
      <c r="F177" s="195"/>
      <c r="G177" s="195"/>
    </row>
    <row r="178" spans="2:7" ht="12.75" customHeight="1">
      <c r="B178" s="195"/>
      <c r="C178" s="195"/>
      <c r="D178" s="195"/>
      <c r="E178" s="195"/>
      <c r="F178" s="195"/>
      <c r="G178" s="195"/>
    </row>
    <row r="179" spans="2:7" ht="12.75" customHeight="1">
      <c r="B179" s="195"/>
      <c r="C179" s="195"/>
      <c r="D179" s="195"/>
      <c r="E179" s="195"/>
      <c r="F179" s="195"/>
      <c r="G179" s="195"/>
    </row>
    <row r="180" spans="2:7" ht="12.75" customHeight="1">
      <c r="B180" s="195"/>
      <c r="C180" s="195"/>
      <c r="D180" s="195"/>
      <c r="E180" s="195"/>
      <c r="F180" s="195"/>
      <c r="G180" s="195"/>
    </row>
    <row r="181" spans="2:7" ht="12.75" customHeight="1">
      <c r="B181" s="195"/>
      <c r="C181" s="195"/>
      <c r="D181" s="195"/>
      <c r="E181" s="195"/>
      <c r="F181" s="195"/>
      <c r="G181" s="195"/>
    </row>
    <row r="182" spans="2:7" ht="12.75" customHeight="1">
      <c r="B182" s="195"/>
      <c r="C182" s="195"/>
      <c r="D182" s="195"/>
      <c r="E182" s="195"/>
      <c r="F182" s="195"/>
      <c r="G182" s="195"/>
    </row>
    <row r="183" spans="2:7" ht="12.75" customHeight="1">
      <c r="B183" s="195"/>
      <c r="C183" s="195"/>
      <c r="D183" s="195"/>
      <c r="E183" s="195"/>
      <c r="F183" s="195"/>
      <c r="G183" s="195"/>
    </row>
    <row r="184" spans="2:7" ht="12.75" customHeight="1">
      <c r="B184" s="195"/>
      <c r="C184" s="195"/>
      <c r="D184" s="195"/>
      <c r="E184" s="195"/>
      <c r="F184" s="195"/>
      <c r="G184" s="195"/>
    </row>
    <row r="185" spans="2:7" ht="12.75" customHeight="1">
      <c r="B185" s="195"/>
      <c r="C185" s="195"/>
      <c r="D185" s="195"/>
      <c r="E185" s="195"/>
      <c r="F185" s="195"/>
      <c r="G185" s="195"/>
    </row>
    <row r="186" spans="2:7" ht="12.75" customHeight="1">
      <c r="B186" s="195"/>
      <c r="C186" s="195"/>
      <c r="D186" s="195"/>
      <c r="E186" s="195"/>
      <c r="F186" s="195"/>
      <c r="G186" s="195"/>
    </row>
    <row r="187" spans="2:7" ht="12.75" customHeight="1">
      <c r="B187" s="195"/>
      <c r="C187" s="195"/>
      <c r="D187" s="195"/>
      <c r="E187" s="195"/>
      <c r="F187" s="195"/>
      <c r="G187" s="195"/>
    </row>
    <row r="188" spans="2:7" ht="12.75" customHeight="1">
      <c r="B188" s="195"/>
      <c r="C188" s="195"/>
      <c r="D188" s="195"/>
      <c r="E188" s="195"/>
      <c r="F188" s="195"/>
      <c r="G188" s="195"/>
    </row>
    <row r="189" spans="2:7" ht="12.75" customHeight="1">
      <c r="B189" s="195"/>
      <c r="C189" s="195"/>
      <c r="D189" s="195"/>
      <c r="E189" s="195"/>
      <c r="F189" s="195"/>
      <c r="G189" s="195"/>
    </row>
    <row r="190" spans="2:7">
      <c r="B190" s="195"/>
      <c r="C190" s="195"/>
      <c r="D190" s="195"/>
      <c r="E190" s="195"/>
      <c r="F190" s="195"/>
      <c r="G190" s="195"/>
    </row>
    <row r="191" spans="2:7">
      <c r="B191" s="195"/>
      <c r="C191" s="195"/>
      <c r="D191" s="195"/>
      <c r="E191" s="195"/>
      <c r="F191" s="195"/>
      <c r="G191" s="195"/>
    </row>
    <row r="192" spans="2:7">
      <c r="B192" s="195"/>
      <c r="C192" s="195"/>
      <c r="D192" s="195"/>
      <c r="E192" s="195"/>
      <c r="F192" s="195"/>
      <c r="G192" s="195"/>
    </row>
    <row r="193" spans="2:7">
      <c r="B193" s="195"/>
      <c r="C193" s="195"/>
      <c r="D193" s="195"/>
      <c r="E193" s="195"/>
      <c r="F193" s="195"/>
      <c r="G193" s="195"/>
    </row>
    <row r="194" spans="2:7">
      <c r="B194" s="195"/>
      <c r="C194" s="195"/>
      <c r="D194" s="195"/>
      <c r="E194" s="195"/>
      <c r="F194" s="195"/>
      <c r="G194" s="195"/>
    </row>
    <row r="195" spans="2:7">
      <c r="B195" s="195"/>
      <c r="C195" s="195"/>
      <c r="D195" s="195"/>
      <c r="E195" s="195"/>
      <c r="F195" s="195"/>
      <c r="G195" s="195"/>
    </row>
    <row r="196" spans="2:7">
      <c r="B196" s="195"/>
      <c r="C196" s="195"/>
      <c r="D196" s="195"/>
      <c r="E196" s="195"/>
      <c r="F196" s="195"/>
      <c r="G196" s="195"/>
    </row>
    <row r="197" spans="2:7">
      <c r="B197" s="195"/>
      <c r="C197" s="195"/>
      <c r="D197" s="195"/>
      <c r="E197" s="195"/>
      <c r="F197" s="195"/>
      <c r="G197" s="195"/>
    </row>
    <row r="198" spans="2:7">
      <c r="B198" s="195"/>
      <c r="C198" s="195"/>
      <c r="D198" s="195"/>
      <c r="E198" s="195"/>
      <c r="F198" s="195"/>
      <c r="G198" s="195"/>
    </row>
    <row r="199" spans="2:7">
      <c r="B199" s="195"/>
      <c r="C199" s="195"/>
      <c r="D199" s="195"/>
      <c r="E199" s="195"/>
      <c r="F199" s="195"/>
      <c r="G199" s="195"/>
    </row>
    <row r="200" spans="2:7">
      <c r="B200" s="195"/>
      <c r="C200" s="195"/>
      <c r="D200" s="195"/>
      <c r="E200" s="195"/>
      <c r="F200" s="195"/>
      <c r="G200" s="195"/>
    </row>
    <row r="201" spans="2:7">
      <c r="B201" s="195"/>
      <c r="C201" s="195"/>
      <c r="D201" s="195"/>
      <c r="E201" s="195"/>
      <c r="F201" s="195"/>
      <c r="G201" s="195"/>
    </row>
    <row r="202" spans="2:7">
      <c r="B202" s="195"/>
      <c r="C202" s="195"/>
      <c r="D202" s="195"/>
      <c r="E202" s="195"/>
      <c r="F202" s="195"/>
      <c r="G202" s="195"/>
    </row>
    <row r="203" spans="2:7">
      <c r="B203" s="195"/>
      <c r="C203" s="195"/>
      <c r="D203" s="195"/>
      <c r="E203" s="195"/>
      <c r="F203" s="195"/>
      <c r="G203" s="195"/>
    </row>
    <row r="204" spans="2:7">
      <c r="B204" s="195"/>
      <c r="C204" s="195"/>
      <c r="D204" s="195"/>
      <c r="E204" s="195"/>
      <c r="F204" s="195"/>
      <c r="G204" s="195"/>
    </row>
    <row r="205" spans="2:7">
      <c r="B205" s="195"/>
      <c r="C205" s="195"/>
      <c r="D205" s="195"/>
      <c r="E205" s="195"/>
      <c r="F205" s="195"/>
      <c r="G205" s="195"/>
    </row>
    <row r="206" spans="2:7">
      <c r="B206" s="195"/>
      <c r="C206" s="195"/>
      <c r="D206" s="195"/>
      <c r="E206" s="195"/>
      <c r="F206" s="195"/>
      <c r="G206" s="195"/>
    </row>
    <row r="207" spans="2:7">
      <c r="B207" s="195"/>
      <c r="C207" s="195"/>
      <c r="D207" s="195"/>
      <c r="E207" s="195"/>
      <c r="F207" s="195"/>
      <c r="G207" s="195"/>
    </row>
  </sheetData>
  <mergeCells count="6">
    <mergeCell ref="C40:F40"/>
    <mergeCell ref="A3:F3"/>
    <mergeCell ref="A4:F4"/>
    <mergeCell ref="A5:F5"/>
    <mergeCell ref="A6:F6"/>
    <mergeCell ref="E10:E11"/>
  </mergeCells>
  <pageMargins left="0.26" right="1.28" top="1" bottom="1" header="0.75" footer="0.5"/>
  <pageSetup scale="81" orientation="portrait" r:id="rId1"/>
  <headerFooter alignWithMargins="0">
    <oddHeader>&amp;R&amp;"Arial,Bold"Formula Rate
 &amp;A
Page &amp;P of &amp;N</oddHeader>
  </headerFooter>
  <rowBreaks count="1" manualBreakCount="1">
    <brk id="46"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E56"/>
  <sheetViews>
    <sheetView showOutlineSymbols="0" zoomScaleNormal="100" workbookViewId="0">
      <pane xSplit="2" ySplit="13" topLeftCell="C14" activePane="bottomRight" state="frozen"/>
      <selection pane="topRight" activeCell="C1" sqref="C1"/>
      <selection pane="bottomLeft" activeCell="A14" sqref="A14"/>
      <selection pane="bottomRight" activeCell="D30" sqref="D30:D32"/>
    </sheetView>
  </sheetViews>
  <sheetFormatPr defaultColWidth="9.88671875" defaultRowHeight="12.75"/>
  <cols>
    <col min="1" max="1" width="3.6640625" style="374" customWidth="1"/>
    <col min="2" max="2" width="42.5546875" style="376" customWidth="1"/>
    <col min="3" max="3" width="12.21875" style="376" customWidth="1"/>
    <col min="4" max="4" width="17.44140625" style="376" customWidth="1"/>
    <col min="5" max="5" width="11.6640625" style="376" bestFit="1" customWidth="1"/>
    <col min="6" max="16384" width="9.88671875" style="376"/>
  </cols>
  <sheetData>
    <row r="1" spans="1:5">
      <c r="B1" s="375" t="s">
        <v>366</v>
      </c>
    </row>
    <row r="2" spans="1:5">
      <c r="B2" s="375" t="s">
        <v>497</v>
      </c>
    </row>
    <row r="3" spans="1:5">
      <c r="B3" s="375" t="s">
        <v>498</v>
      </c>
    </row>
    <row r="4" spans="1:5">
      <c r="D4" s="379" t="s">
        <v>499</v>
      </c>
    </row>
    <row r="5" spans="1:5">
      <c r="B5" s="380"/>
    </row>
    <row r="8" spans="1:5">
      <c r="B8" s="381" t="s">
        <v>500</v>
      </c>
      <c r="C8" s="381" t="s">
        <v>501</v>
      </c>
      <c r="D8" s="381" t="s">
        <v>502</v>
      </c>
      <c r="E8" s="381" t="s">
        <v>503</v>
      </c>
    </row>
    <row r="9" spans="1:5" ht="15" customHeight="1">
      <c r="D9" s="437" t="s">
        <v>505</v>
      </c>
      <c r="E9" s="391" t="s">
        <v>539</v>
      </c>
    </row>
    <row r="10" spans="1:5">
      <c r="C10" s="382" t="s">
        <v>504</v>
      </c>
      <c r="D10" s="437"/>
      <c r="E10" s="391" t="s">
        <v>540</v>
      </c>
    </row>
    <row r="11" spans="1:5">
      <c r="C11" s="384"/>
    </row>
    <row r="12" spans="1:5">
      <c r="C12" s="383" t="s">
        <v>506</v>
      </c>
      <c r="D12" s="383" t="s">
        <v>506</v>
      </c>
      <c r="E12" s="383" t="s">
        <v>506</v>
      </c>
    </row>
    <row r="13" spans="1:5">
      <c r="B13" s="381" t="s">
        <v>507</v>
      </c>
      <c r="C13" s="381" t="s">
        <v>508</v>
      </c>
      <c r="D13" s="381" t="str">
        <f>C13</f>
        <v>OF 12-31-18</v>
      </c>
      <c r="E13" s="381" t="str">
        <f>D13</f>
        <v>OF 12-31-18</v>
      </c>
    </row>
    <row r="14" spans="1:5">
      <c r="C14" s="376" t="s">
        <v>509</v>
      </c>
    </row>
    <row r="15" spans="1:5">
      <c r="A15" s="385">
        <v>1</v>
      </c>
      <c r="B15" s="377" t="s">
        <v>510</v>
      </c>
      <c r="C15" s="386"/>
      <c r="D15" s="386"/>
    </row>
    <row r="16" spans="1:5">
      <c r="A16" s="385">
        <f t="shared" ref="A16:A55" si="0">A15+1</f>
        <v>2</v>
      </c>
      <c r="C16" s="386"/>
      <c r="D16" s="386"/>
    </row>
    <row r="17" spans="1:5">
      <c r="A17" s="385">
        <f t="shared" si="0"/>
        <v>3</v>
      </c>
      <c r="B17" s="378" t="s">
        <v>511</v>
      </c>
      <c r="C17" s="386">
        <v>180900361</v>
      </c>
      <c r="D17" s="386"/>
      <c r="E17" s="376">
        <f>+C17+D17</f>
        <v>180900361</v>
      </c>
    </row>
    <row r="18" spans="1:5">
      <c r="A18" s="385">
        <f t="shared" si="0"/>
        <v>4</v>
      </c>
      <c r="B18" s="378" t="s">
        <v>512</v>
      </c>
      <c r="C18" s="386">
        <v>39875</v>
      </c>
      <c r="D18" s="386"/>
      <c r="E18" s="376">
        <f t="shared" ref="E18:E32" si="1">+C18+D18</f>
        <v>39875</v>
      </c>
    </row>
    <row r="19" spans="1:5">
      <c r="A19" s="385">
        <f t="shared" si="0"/>
        <v>5</v>
      </c>
      <c r="B19" s="378" t="s">
        <v>513</v>
      </c>
      <c r="C19" s="386">
        <v>110681</v>
      </c>
      <c r="D19" s="386"/>
      <c r="E19" s="376">
        <f t="shared" si="1"/>
        <v>110681</v>
      </c>
    </row>
    <row r="20" spans="1:5">
      <c r="A20" s="385">
        <f t="shared" si="0"/>
        <v>6</v>
      </c>
      <c r="B20" s="378" t="s">
        <v>514</v>
      </c>
      <c r="C20" s="386">
        <v>6190134</v>
      </c>
      <c r="D20" s="386"/>
      <c r="E20" s="376">
        <f t="shared" si="1"/>
        <v>6190134</v>
      </c>
    </row>
    <row r="21" spans="1:5">
      <c r="A21" s="385">
        <f t="shared" si="0"/>
        <v>7</v>
      </c>
      <c r="B21" s="377" t="s">
        <v>515</v>
      </c>
      <c r="C21" s="386">
        <v>-12461443</v>
      </c>
      <c r="D21" s="386"/>
      <c r="E21" s="376">
        <f t="shared" si="1"/>
        <v>-12461443</v>
      </c>
    </row>
    <row r="22" spans="1:5">
      <c r="A22" s="385">
        <f t="shared" si="0"/>
        <v>8</v>
      </c>
      <c r="B22" s="377" t="s">
        <v>516</v>
      </c>
      <c r="C22" s="386">
        <v>2288797</v>
      </c>
      <c r="D22" s="386"/>
      <c r="E22" s="376">
        <f t="shared" si="1"/>
        <v>2288797</v>
      </c>
    </row>
    <row r="23" spans="1:5">
      <c r="A23" s="385">
        <f t="shared" si="0"/>
        <v>9</v>
      </c>
      <c r="B23" s="377" t="s">
        <v>517</v>
      </c>
      <c r="C23" s="386">
        <v>126771</v>
      </c>
      <c r="D23" s="386"/>
      <c r="E23" s="376">
        <f t="shared" si="1"/>
        <v>126771</v>
      </c>
    </row>
    <row r="24" spans="1:5">
      <c r="A24" s="385">
        <f t="shared" si="0"/>
        <v>10</v>
      </c>
      <c r="B24" s="377" t="s">
        <v>518</v>
      </c>
      <c r="C24" s="386">
        <v>139189</v>
      </c>
      <c r="D24" s="386"/>
      <c r="E24" s="376">
        <f t="shared" si="1"/>
        <v>139189</v>
      </c>
    </row>
    <row r="25" spans="1:5">
      <c r="A25" s="385">
        <f t="shared" si="0"/>
        <v>11</v>
      </c>
      <c r="B25" s="377" t="s">
        <v>519</v>
      </c>
      <c r="C25" s="386">
        <v>26032</v>
      </c>
      <c r="D25" s="386"/>
      <c r="E25" s="376">
        <f t="shared" si="1"/>
        <v>26032</v>
      </c>
    </row>
    <row r="26" spans="1:5">
      <c r="A26" s="385">
        <f t="shared" si="0"/>
        <v>12</v>
      </c>
      <c r="B26" s="390" t="s">
        <v>520</v>
      </c>
      <c r="C26" s="386">
        <v>2443176</v>
      </c>
      <c r="D26" s="386"/>
      <c r="E26" s="376">
        <f t="shared" si="1"/>
        <v>2443176</v>
      </c>
    </row>
    <row r="27" spans="1:5">
      <c r="A27" s="385">
        <f t="shared" si="0"/>
        <v>13</v>
      </c>
      <c r="B27" s="390" t="s">
        <v>521</v>
      </c>
      <c r="C27" s="386">
        <v>181815</v>
      </c>
      <c r="D27" s="386"/>
      <c r="E27" s="376">
        <f t="shared" si="1"/>
        <v>181815</v>
      </c>
    </row>
    <row r="28" spans="1:5">
      <c r="A28" s="385">
        <f t="shared" si="0"/>
        <v>14</v>
      </c>
      <c r="B28" s="390" t="s">
        <v>522</v>
      </c>
      <c r="C28" s="386">
        <v>106810039</v>
      </c>
      <c r="D28" s="386"/>
      <c r="E28" s="376">
        <f t="shared" si="1"/>
        <v>106810039</v>
      </c>
    </row>
    <row r="29" spans="1:5">
      <c r="A29" s="385">
        <f t="shared" si="0"/>
        <v>15</v>
      </c>
      <c r="B29" s="390" t="s">
        <v>523</v>
      </c>
      <c r="C29" s="386">
        <v>-2279184</v>
      </c>
      <c r="D29" s="386"/>
      <c r="E29" s="376">
        <f t="shared" si="1"/>
        <v>-2279184</v>
      </c>
    </row>
    <row r="30" spans="1:5">
      <c r="A30" s="385">
        <f t="shared" si="0"/>
        <v>16</v>
      </c>
      <c r="B30" s="377" t="s">
        <v>524</v>
      </c>
      <c r="C30" s="387">
        <v>0</v>
      </c>
      <c r="D30" s="386">
        <f>-C30</f>
        <v>0</v>
      </c>
      <c r="E30" s="376">
        <f t="shared" si="1"/>
        <v>0</v>
      </c>
    </row>
    <row r="31" spans="1:5">
      <c r="A31" s="385">
        <f t="shared" si="0"/>
        <v>17</v>
      </c>
      <c r="B31" s="377" t="s">
        <v>525</v>
      </c>
      <c r="C31" s="387">
        <v>18693798</v>
      </c>
      <c r="D31" s="386">
        <f>-C31</f>
        <v>-18693798</v>
      </c>
      <c r="E31" s="376">
        <f t="shared" si="1"/>
        <v>0</v>
      </c>
    </row>
    <row r="32" spans="1:5">
      <c r="A32" s="385">
        <f t="shared" si="0"/>
        <v>18</v>
      </c>
      <c r="B32" s="377" t="s">
        <v>526</v>
      </c>
      <c r="C32" s="387">
        <v>-104530855</v>
      </c>
      <c r="D32" s="386">
        <f>-C32</f>
        <v>104530855</v>
      </c>
      <c r="E32" s="376">
        <f t="shared" si="1"/>
        <v>0</v>
      </c>
    </row>
    <row r="33" spans="1:5">
      <c r="A33" s="385">
        <f t="shared" si="0"/>
        <v>19</v>
      </c>
      <c r="C33" s="386"/>
      <c r="D33" s="386"/>
    </row>
    <row r="34" spans="1:5" ht="13.5" thickBot="1">
      <c r="A34" s="385">
        <f t="shared" si="0"/>
        <v>20</v>
      </c>
      <c r="B34" s="377" t="s">
        <v>527</v>
      </c>
      <c r="C34" s="388">
        <f>SUM(C17:C33)</f>
        <v>198679186</v>
      </c>
      <c r="D34" s="388">
        <f>SUM(D17:D33)</f>
        <v>85837057</v>
      </c>
      <c r="E34" s="388">
        <f>SUM(E17:E33)</f>
        <v>284516243</v>
      </c>
    </row>
    <row r="35" spans="1:5" ht="13.5" thickTop="1">
      <c r="A35" s="385">
        <f t="shared" si="0"/>
        <v>21</v>
      </c>
      <c r="C35" s="389"/>
      <c r="D35" s="389"/>
      <c r="E35" s="389"/>
    </row>
    <row r="36" spans="1:5">
      <c r="A36" s="385">
        <f t="shared" si="0"/>
        <v>22</v>
      </c>
      <c r="B36" s="377"/>
      <c r="C36" s="386"/>
      <c r="D36" s="386"/>
    </row>
    <row r="37" spans="1:5">
      <c r="A37" s="385">
        <f t="shared" si="0"/>
        <v>23</v>
      </c>
      <c r="B37" s="378" t="s">
        <v>528</v>
      </c>
      <c r="C37" s="386" t="s">
        <v>2</v>
      </c>
      <c r="D37" s="386"/>
    </row>
    <row r="38" spans="1:5">
      <c r="A38" s="385">
        <f t="shared" si="0"/>
        <v>24</v>
      </c>
      <c r="C38" s="386"/>
      <c r="D38" s="386"/>
    </row>
    <row r="39" spans="1:5">
      <c r="A39" s="385">
        <f t="shared" si="0"/>
        <v>25</v>
      </c>
      <c r="B39" s="378" t="s">
        <v>529</v>
      </c>
      <c r="C39" s="386">
        <v>0.02</v>
      </c>
      <c r="D39" s="386"/>
      <c r="E39" s="376">
        <f t="shared" ref="E39:E46" si="2">+C39+D39</f>
        <v>0.02</v>
      </c>
    </row>
    <row r="40" spans="1:5">
      <c r="A40" s="385">
        <f t="shared" si="0"/>
        <v>26</v>
      </c>
      <c r="B40" s="390" t="s">
        <v>530</v>
      </c>
      <c r="C40" s="386">
        <v>0</v>
      </c>
      <c r="D40" s="386"/>
      <c r="E40" s="376">
        <f t="shared" si="2"/>
        <v>0</v>
      </c>
    </row>
    <row r="41" spans="1:5">
      <c r="A41" s="385">
        <f t="shared" si="0"/>
        <v>27</v>
      </c>
      <c r="B41" s="390" t="s">
        <v>523</v>
      </c>
      <c r="C41" s="386">
        <v>-8666176</v>
      </c>
      <c r="D41" s="386"/>
      <c r="E41" s="376">
        <f t="shared" si="2"/>
        <v>-8666176</v>
      </c>
    </row>
    <row r="42" spans="1:5">
      <c r="A42" s="385">
        <f t="shared" si="0"/>
        <v>28</v>
      </c>
      <c r="B42" s="378" t="s">
        <v>531</v>
      </c>
      <c r="C42" s="387">
        <v>0</v>
      </c>
      <c r="D42" s="386">
        <f>-C42</f>
        <v>0</v>
      </c>
      <c r="E42" s="376">
        <f t="shared" si="2"/>
        <v>0</v>
      </c>
    </row>
    <row r="43" spans="1:5">
      <c r="A43" s="385">
        <f t="shared" si="0"/>
        <v>29</v>
      </c>
      <c r="B43" s="377" t="s">
        <v>532</v>
      </c>
      <c r="C43" s="387">
        <v>4969238</v>
      </c>
      <c r="D43" s="386">
        <f>-C43</f>
        <v>-4969238</v>
      </c>
      <c r="E43" s="376">
        <f t="shared" si="2"/>
        <v>0</v>
      </c>
    </row>
    <row r="44" spans="1:5">
      <c r="A44" s="385">
        <f t="shared" si="0"/>
        <v>30</v>
      </c>
      <c r="B44" s="377" t="s">
        <v>533</v>
      </c>
      <c r="C44" s="387">
        <v>-215522</v>
      </c>
      <c r="D44" s="386">
        <f>-C44</f>
        <v>215522</v>
      </c>
      <c r="E44" s="376">
        <f t="shared" si="2"/>
        <v>0</v>
      </c>
    </row>
    <row r="45" spans="1:5">
      <c r="A45" s="385">
        <f t="shared" si="0"/>
        <v>31</v>
      </c>
      <c r="B45" s="377" t="s">
        <v>534</v>
      </c>
      <c r="C45" s="387">
        <v>0</v>
      </c>
      <c r="D45" s="386">
        <f>-C45</f>
        <v>0</v>
      </c>
      <c r="E45" s="376">
        <f t="shared" si="2"/>
        <v>0</v>
      </c>
    </row>
    <row r="46" spans="1:5">
      <c r="A46" s="385">
        <f t="shared" si="0"/>
        <v>32</v>
      </c>
      <c r="B46" s="378" t="s">
        <v>535</v>
      </c>
      <c r="C46" s="387">
        <v>0</v>
      </c>
      <c r="D46" s="386">
        <f>-C46</f>
        <v>0</v>
      </c>
      <c r="E46" s="376">
        <f t="shared" si="2"/>
        <v>0</v>
      </c>
    </row>
    <row r="47" spans="1:5">
      <c r="A47" s="385">
        <f t="shared" si="0"/>
        <v>33</v>
      </c>
      <c r="C47" s="386"/>
      <c r="D47" s="386"/>
    </row>
    <row r="48" spans="1:5" ht="13.5" thickBot="1">
      <c r="A48" s="385">
        <f t="shared" si="0"/>
        <v>34</v>
      </c>
      <c r="B48" s="377"/>
      <c r="C48" s="388">
        <f>SUM(C39:C47)</f>
        <v>-3912459.9800000004</v>
      </c>
      <c r="D48" s="388">
        <f>SUM(D39:D47)</f>
        <v>-4753716</v>
      </c>
      <c r="E48" s="388">
        <f>SUM(E39:E47)</f>
        <v>-8666175.9800000004</v>
      </c>
    </row>
    <row r="49" spans="1:5" ht="13.5" thickTop="1">
      <c r="A49" s="385">
        <f t="shared" si="0"/>
        <v>35</v>
      </c>
      <c r="C49" s="389"/>
      <c r="D49" s="389"/>
      <c r="E49" s="389"/>
    </row>
    <row r="50" spans="1:5">
      <c r="A50" s="385">
        <f t="shared" si="0"/>
        <v>36</v>
      </c>
      <c r="C50" s="386"/>
      <c r="D50" s="386"/>
    </row>
    <row r="51" spans="1:5">
      <c r="A51" s="385">
        <f t="shared" si="0"/>
        <v>37</v>
      </c>
      <c r="C51" s="386"/>
      <c r="D51" s="386"/>
    </row>
    <row r="52" spans="1:5">
      <c r="A52" s="385">
        <f t="shared" si="0"/>
        <v>38</v>
      </c>
      <c r="B52" s="378" t="s">
        <v>536</v>
      </c>
      <c r="C52" s="386">
        <v>24085365</v>
      </c>
      <c r="D52" s="386"/>
      <c r="E52" s="376">
        <f t="shared" ref="E52:E53" si="3">+C52+D52</f>
        <v>24085365</v>
      </c>
    </row>
    <row r="53" spans="1:5">
      <c r="A53" s="385">
        <f t="shared" si="0"/>
        <v>39</v>
      </c>
      <c r="B53" s="378" t="s">
        <v>537</v>
      </c>
      <c r="C53" s="387">
        <v>0</v>
      </c>
      <c r="D53" s="386">
        <f>-C53</f>
        <v>0</v>
      </c>
      <c r="E53" s="376">
        <f t="shared" si="3"/>
        <v>0</v>
      </c>
    </row>
    <row r="54" spans="1:5">
      <c r="A54" s="385">
        <f t="shared" si="0"/>
        <v>40</v>
      </c>
      <c r="C54" s="386"/>
      <c r="D54" s="386"/>
    </row>
    <row r="55" spans="1:5" ht="13.5" thickBot="1">
      <c r="A55" s="385">
        <f t="shared" si="0"/>
        <v>41</v>
      </c>
      <c r="B55" s="377" t="s">
        <v>538</v>
      </c>
      <c r="C55" s="392">
        <f>SUM(C48:C54)</f>
        <v>20172905.02</v>
      </c>
      <c r="D55" s="392">
        <f>SUM(D48:D54)</f>
        <v>-4753716</v>
      </c>
      <c r="E55" s="392">
        <f>SUM(E48:E54)</f>
        <v>15419189.02</v>
      </c>
    </row>
    <row r="56" spans="1:5" ht="13.5" thickTop="1">
      <c r="A56" s="385"/>
      <c r="C56" s="386"/>
      <c r="D56" s="386"/>
    </row>
  </sheetData>
  <mergeCells count="1">
    <mergeCell ref="D9:D10"/>
  </mergeCells>
  <pageMargins left="0.75" right="0.25" top="0.5" bottom="0.5" header="0.25" footer="0.25"/>
  <pageSetup scale="65" orientation="portrait" r:id="rId1"/>
  <headerFooter alignWithMargins="0">
    <oddHeader>&amp;RSTATEMENT AF
PAGE &amp;P OF &amp;N</oddHeader>
  </headerFooter>
  <rowBreaks count="1" manualBreakCount="1">
    <brk id="35" max="18"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E33"/>
  <sheetViews>
    <sheetView showOutlineSymbols="0" zoomScaleNormal="100" workbookViewId="0">
      <pane xSplit="2" ySplit="13" topLeftCell="C14" activePane="bottomRight" state="frozen"/>
      <selection pane="topRight" activeCell="C1" sqref="C1"/>
      <selection pane="bottomLeft" activeCell="A14" sqref="A14"/>
      <selection pane="bottomRight" activeCell="D34" sqref="D34"/>
    </sheetView>
  </sheetViews>
  <sheetFormatPr defaultColWidth="9.88671875" defaultRowHeight="12.75"/>
  <cols>
    <col min="1" max="1" width="3.6640625" style="374" customWidth="1"/>
    <col min="2" max="2" width="42.5546875" style="376" customWidth="1"/>
    <col min="3" max="3" width="12.21875" style="376" customWidth="1"/>
    <col min="4" max="4" width="18.5546875" style="376" customWidth="1"/>
    <col min="5" max="5" width="11.77734375" style="376" bestFit="1" customWidth="1"/>
    <col min="6" max="16384" width="9.88671875" style="376"/>
  </cols>
  <sheetData>
    <row r="1" spans="1:5">
      <c r="B1" s="375" t="s">
        <v>366</v>
      </c>
    </row>
    <row r="2" spans="1:5">
      <c r="B2" s="375" t="s">
        <v>555</v>
      </c>
    </row>
    <row r="3" spans="1:5">
      <c r="B3" s="375" t="s">
        <v>498</v>
      </c>
    </row>
    <row r="4" spans="1:5">
      <c r="B4" s="385"/>
    </row>
    <row r="5" spans="1:5">
      <c r="B5" s="380"/>
      <c r="E5" s="379" t="s">
        <v>554</v>
      </c>
    </row>
    <row r="8" spans="1:5">
      <c r="B8" s="381" t="s">
        <v>500</v>
      </c>
      <c r="C8" s="381" t="s">
        <v>501</v>
      </c>
      <c r="D8" s="381" t="s">
        <v>502</v>
      </c>
      <c r="E8" s="381" t="s">
        <v>503</v>
      </c>
    </row>
    <row r="9" spans="1:5" ht="15" customHeight="1">
      <c r="D9" s="437" t="s">
        <v>505</v>
      </c>
      <c r="E9" s="391" t="s">
        <v>539</v>
      </c>
    </row>
    <row r="10" spans="1:5">
      <c r="C10" s="382" t="s">
        <v>504</v>
      </c>
      <c r="D10" s="437"/>
      <c r="E10" s="391" t="s">
        <v>540</v>
      </c>
    </row>
    <row r="11" spans="1:5">
      <c r="C11" s="384"/>
    </row>
    <row r="12" spans="1:5">
      <c r="C12" s="383" t="s">
        <v>506</v>
      </c>
      <c r="D12" s="383" t="s">
        <v>506</v>
      </c>
      <c r="E12" s="383" t="s">
        <v>506</v>
      </c>
    </row>
    <row r="13" spans="1:5">
      <c r="B13" s="381" t="s">
        <v>507</v>
      </c>
      <c r="C13" s="381" t="s">
        <v>508</v>
      </c>
      <c r="D13" s="381" t="s">
        <v>508</v>
      </c>
      <c r="E13" s="381" t="s">
        <v>508</v>
      </c>
    </row>
    <row r="15" spans="1:5">
      <c r="A15" s="394">
        <v>1</v>
      </c>
      <c r="B15" s="393" t="s">
        <v>553</v>
      </c>
      <c r="C15" s="386"/>
      <c r="D15" s="386"/>
    </row>
    <row r="16" spans="1:5">
      <c r="A16" s="394">
        <f t="shared" ref="A16:A32" si="0">A15+1</f>
        <v>2</v>
      </c>
      <c r="B16" s="386"/>
      <c r="C16" s="386"/>
      <c r="D16" s="386"/>
    </row>
    <row r="17" spans="1:5">
      <c r="A17" s="394">
        <f t="shared" si="0"/>
        <v>3</v>
      </c>
      <c r="B17" s="378" t="s">
        <v>552</v>
      </c>
      <c r="C17" s="386">
        <v>0</v>
      </c>
      <c r="D17" s="386"/>
      <c r="E17" s="386">
        <f>+C17+D17</f>
        <v>0</v>
      </c>
    </row>
    <row r="18" spans="1:5">
      <c r="A18" s="394">
        <f t="shared" si="0"/>
        <v>4</v>
      </c>
      <c r="B18" s="393" t="s">
        <v>515</v>
      </c>
      <c r="C18" s="386">
        <v>0</v>
      </c>
      <c r="D18" s="386"/>
      <c r="E18" s="386">
        <f t="shared" ref="E18:E32" si="1">+C18+D18</f>
        <v>0</v>
      </c>
    </row>
    <row r="19" spans="1:5">
      <c r="A19" s="394">
        <f t="shared" si="0"/>
        <v>5</v>
      </c>
      <c r="B19" s="393" t="s">
        <v>551</v>
      </c>
      <c r="C19" s="386">
        <v>763869</v>
      </c>
      <c r="D19" s="386"/>
      <c r="E19" s="386">
        <f t="shared" si="1"/>
        <v>763869</v>
      </c>
    </row>
    <row r="20" spans="1:5">
      <c r="A20" s="394">
        <f t="shared" si="0"/>
        <v>6</v>
      </c>
      <c r="B20" s="393" t="s">
        <v>550</v>
      </c>
      <c r="C20" s="386">
        <v>-107120</v>
      </c>
      <c r="D20" s="386"/>
      <c r="E20" s="386">
        <f t="shared" si="1"/>
        <v>-107120</v>
      </c>
    </row>
    <row r="21" spans="1:5">
      <c r="A21" s="394">
        <f t="shared" si="0"/>
        <v>7</v>
      </c>
      <c r="B21" s="393" t="s">
        <v>549</v>
      </c>
      <c r="C21" s="386">
        <v>271820</v>
      </c>
      <c r="D21" s="386"/>
      <c r="E21" s="386">
        <f t="shared" si="1"/>
        <v>271820</v>
      </c>
    </row>
    <row r="22" spans="1:5">
      <c r="A22" s="394">
        <f t="shared" si="0"/>
        <v>8</v>
      </c>
      <c r="B22" s="393" t="s">
        <v>548</v>
      </c>
      <c r="C22" s="386">
        <v>-6</v>
      </c>
      <c r="D22" s="386"/>
      <c r="E22" s="386">
        <f t="shared" si="1"/>
        <v>-6</v>
      </c>
    </row>
    <row r="23" spans="1:5">
      <c r="A23" s="394">
        <f t="shared" si="0"/>
        <v>9</v>
      </c>
      <c r="B23" s="393" t="s">
        <v>536</v>
      </c>
      <c r="C23" s="386">
        <v>5057927</v>
      </c>
      <c r="D23" s="386"/>
      <c r="E23" s="386">
        <f t="shared" si="1"/>
        <v>5057927</v>
      </c>
    </row>
    <row r="24" spans="1:5">
      <c r="A24" s="394">
        <f t="shared" si="0"/>
        <v>10</v>
      </c>
      <c r="B24" s="386" t="s">
        <v>547</v>
      </c>
      <c r="C24" s="386">
        <v>0</v>
      </c>
      <c r="D24" s="386"/>
      <c r="E24" s="386">
        <f t="shared" si="1"/>
        <v>0</v>
      </c>
    </row>
    <row r="25" spans="1:5">
      <c r="A25" s="394">
        <f t="shared" si="0"/>
        <v>11</v>
      </c>
      <c r="B25" s="386" t="s">
        <v>524</v>
      </c>
      <c r="C25" s="387">
        <v>0</v>
      </c>
      <c r="D25" s="386">
        <f t="shared" ref="D25:D30" si="2">-C25</f>
        <v>0</v>
      </c>
      <c r="E25" s="386">
        <f t="shared" si="1"/>
        <v>0</v>
      </c>
    </row>
    <row r="26" spans="1:5">
      <c r="A26" s="394">
        <f t="shared" si="0"/>
        <v>12</v>
      </c>
      <c r="B26" s="386" t="s">
        <v>546</v>
      </c>
      <c r="C26" s="387">
        <v>0</v>
      </c>
      <c r="D26" s="386">
        <f t="shared" si="2"/>
        <v>0</v>
      </c>
      <c r="E26" s="386">
        <f t="shared" si="1"/>
        <v>0</v>
      </c>
    </row>
    <row r="27" spans="1:5">
      <c r="A27" s="394">
        <f t="shared" si="0"/>
        <v>13</v>
      </c>
      <c r="B27" s="386" t="s">
        <v>545</v>
      </c>
      <c r="C27" s="387">
        <v>25483016</v>
      </c>
      <c r="D27" s="386">
        <f t="shared" si="2"/>
        <v>-25483016</v>
      </c>
      <c r="E27" s="386">
        <f t="shared" si="1"/>
        <v>0</v>
      </c>
    </row>
    <row r="28" spans="1:5">
      <c r="A28" s="394">
        <f t="shared" si="0"/>
        <v>14</v>
      </c>
      <c r="B28" s="386" t="s">
        <v>544</v>
      </c>
      <c r="C28" s="387">
        <v>0</v>
      </c>
      <c r="D28" s="386">
        <f t="shared" si="2"/>
        <v>0</v>
      </c>
      <c r="E28" s="386">
        <f t="shared" si="1"/>
        <v>0</v>
      </c>
    </row>
    <row r="29" spans="1:5">
      <c r="A29" s="394">
        <f t="shared" si="0"/>
        <v>15</v>
      </c>
      <c r="B29" s="393" t="s">
        <v>543</v>
      </c>
      <c r="C29" s="387">
        <v>0</v>
      </c>
      <c r="D29" s="386">
        <f t="shared" si="2"/>
        <v>0</v>
      </c>
      <c r="E29" s="386">
        <f t="shared" si="1"/>
        <v>0</v>
      </c>
    </row>
    <row r="30" spans="1:5">
      <c r="A30" s="394">
        <f t="shared" si="0"/>
        <v>16</v>
      </c>
      <c r="B30" s="393" t="s">
        <v>542</v>
      </c>
      <c r="C30" s="387">
        <v>0</v>
      </c>
      <c r="D30" s="386">
        <f t="shared" si="2"/>
        <v>0</v>
      </c>
      <c r="E30" s="386">
        <f t="shared" si="1"/>
        <v>0</v>
      </c>
    </row>
    <row r="31" spans="1:5">
      <c r="A31" s="394">
        <f t="shared" si="0"/>
        <v>17</v>
      </c>
      <c r="B31" s="386"/>
      <c r="C31" s="386"/>
      <c r="D31" s="386"/>
    </row>
    <row r="32" spans="1:5" ht="13.5" thickBot="1">
      <c r="A32" s="394">
        <f t="shared" si="0"/>
        <v>18</v>
      </c>
      <c r="B32" s="393" t="s">
        <v>541</v>
      </c>
      <c r="C32" s="392">
        <f>SUM(C17:C31)</f>
        <v>31469506</v>
      </c>
      <c r="D32" s="392">
        <f>SUM(D17:D31)</f>
        <v>-25483016</v>
      </c>
      <c r="E32" s="395">
        <f t="shared" si="1"/>
        <v>5986490</v>
      </c>
    </row>
    <row r="33" ht="13.5" thickTop="1"/>
  </sheetData>
  <mergeCells count="1">
    <mergeCell ref="D9:D10"/>
  </mergeCells>
  <pageMargins left="0.5" right="0.25" top="0.75" bottom="0.5" header="0.25" footer="0"/>
  <pageSetup scale="60" fitToWidth="2" orientation="portrait" r:id="rId1"/>
  <headerFooter alignWithMargins="0">
    <oddHeader>&amp;RSTATEMENT AG-3
PAGE &amp;P OF &amp;N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0"/>
  <sheetViews>
    <sheetView view="pageBreakPreview" zoomScale="85" zoomScaleNormal="75" zoomScaleSheetLayoutView="85" workbookViewId="0">
      <selection activeCell="B10" sqref="B10:K10"/>
    </sheetView>
  </sheetViews>
  <sheetFormatPr defaultColWidth="8.88671875" defaultRowHeight="12.75"/>
  <cols>
    <col min="1" max="1" width="6.33203125" style="172" customWidth="1"/>
    <col min="2" max="2" width="9.44140625" style="171" customWidth="1"/>
    <col min="3" max="3" width="32.44140625" style="171" customWidth="1"/>
    <col min="4" max="4" width="23.33203125" style="171" customWidth="1"/>
    <col min="5" max="5" width="17.21875" style="175" customWidth="1"/>
    <col min="6" max="6" width="0.77734375" style="175" customWidth="1"/>
    <col min="7" max="7" width="16.21875" style="171" customWidth="1"/>
    <col min="8" max="8" width="0.77734375" style="171" customWidth="1"/>
    <col min="9" max="9" width="14.88671875" style="171" customWidth="1"/>
    <col min="10" max="10" width="13" style="171" customWidth="1"/>
    <col min="11" max="11" width="11.88671875" style="171" customWidth="1"/>
    <col min="12" max="12" width="26.44140625" style="171" customWidth="1"/>
    <col min="13" max="13" width="16.5546875" style="171" customWidth="1"/>
    <col min="14" max="14" width="10.44140625" style="171" customWidth="1"/>
    <col min="15" max="15" width="10.6640625" style="171" customWidth="1"/>
    <col min="16" max="256" width="8.88671875" style="171"/>
    <col min="257" max="257" width="6.33203125" style="171" customWidth="1"/>
    <col min="258" max="258" width="9.44140625" style="171" customWidth="1"/>
    <col min="259" max="259" width="32.44140625" style="171" customWidth="1"/>
    <col min="260" max="260" width="23.33203125" style="171" customWidth="1"/>
    <col min="261" max="261" width="17.21875" style="171" customWidth="1"/>
    <col min="262" max="262" width="0.77734375" style="171" customWidth="1"/>
    <col min="263" max="263" width="16.21875" style="171" customWidth="1"/>
    <col min="264" max="264" width="0.77734375" style="171" customWidth="1"/>
    <col min="265" max="265" width="14.88671875" style="171" customWidth="1"/>
    <col min="266" max="266" width="13" style="171" customWidth="1"/>
    <col min="267" max="267" width="11.88671875" style="171" customWidth="1"/>
    <col min="268" max="268" width="26.44140625" style="171" customWidth="1"/>
    <col min="269" max="269" width="16.5546875" style="171" customWidth="1"/>
    <col min="270" max="270" width="10.44140625" style="171" customWidth="1"/>
    <col min="271" max="271" width="10.6640625" style="171" customWidth="1"/>
    <col min="272" max="512" width="8.88671875" style="171"/>
    <col min="513" max="513" width="6.33203125" style="171" customWidth="1"/>
    <col min="514" max="514" width="9.44140625" style="171" customWidth="1"/>
    <col min="515" max="515" width="32.44140625" style="171" customWidth="1"/>
    <col min="516" max="516" width="23.33203125" style="171" customWidth="1"/>
    <col min="517" max="517" width="17.21875" style="171" customWidth="1"/>
    <col min="518" max="518" width="0.77734375" style="171" customWidth="1"/>
    <col min="519" max="519" width="16.21875" style="171" customWidth="1"/>
    <col min="520" max="520" width="0.77734375" style="171" customWidth="1"/>
    <col min="521" max="521" width="14.88671875" style="171" customWidth="1"/>
    <col min="522" max="522" width="13" style="171" customWidth="1"/>
    <col min="523" max="523" width="11.88671875" style="171" customWidth="1"/>
    <col min="524" max="524" width="26.44140625" style="171" customWidth="1"/>
    <col min="525" max="525" width="16.5546875" style="171" customWidth="1"/>
    <col min="526" max="526" width="10.44140625" style="171" customWidth="1"/>
    <col min="527" max="527" width="10.6640625" style="171" customWidth="1"/>
    <col min="528" max="768" width="8.88671875" style="171"/>
    <col min="769" max="769" width="6.33203125" style="171" customWidth="1"/>
    <col min="770" max="770" width="9.44140625" style="171" customWidth="1"/>
    <col min="771" max="771" width="32.44140625" style="171" customWidth="1"/>
    <col min="772" max="772" width="23.33203125" style="171" customWidth="1"/>
    <col min="773" max="773" width="17.21875" style="171" customWidth="1"/>
    <col min="774" max="774" width="0.77734375" style="171" customWidth="1"/>
    <col min="775" max="775" width="16.21875" style="171" customWidth="1"/>
    <col min="776" max="776" width="0.77734375" style="171" customWidth="1"/>
    <col min="777" max="777" width="14.88671875" style="171" customWidth="1"/>
    <col min="778" max="778" width="13" style="171" customWidth="1"/>
    <col min="779" max="779" width="11.88671875" style="171" customWidth="1"/>
    <col min="780" max="780" width="26.44140625" style="171" customWidth="1"/>
    <col min="781" max="781" width="16.5546875" style="171" customWidth="1"/>
    <col min="782" max="782" width="10.44140625" style="171" customWidth="1"/>
    <col min="783" max="783" width="10.6640625" style="171" customWidth="1"/>
    <col min="784" max="1024" width="8.88671875" style="171"/>
    <col min="1025" max="1025" width="6.33203125" style="171" customWidth="1"/>
    <col min="1026" max="1026" width="9.44140625" style="171" customWidth="1"/>
    <col min="1027" max="1027" width="32.44140625" style="171" customWidth="1"/>
    <col min="1028" max="1028" width="23.33203125" style="171" customWidth="1"/>
    <col min="1029" max="1029" width="17.21875" style="171" customWidth="1"/>
    <col min="1030" max="1030" width="0.77734375" style="171" customWidth="1"/>
    <col min="1031" max="1031" width="16.21875" style="171" customWidth="1"/>
    <col min="1032" max="1032" width="0.77734375" style="171" customWidth="1"/>
    <col min="1033" max="1033" width="14.88671875" style="171" customWidth="1"/>
    <col min="1034" max="1034" width="13" style="171" customWidth="1"/>
    <col min="1035" max="1035" width="11.88671875" style="171" customWidth="1"/>
    <col min="1036" max="1036" width="26.44140625" style="171" customWidth="1"/>
    <col min="1037" max="1037" width="16.5546875" style="171" customWidth="1"/>
    <col min="1038" max="1038" width="10.44140625" style="171" customWidth="1"/>
    <col min="1039" max="1039" width="10.6640625" style="171" customWidth="1"/>
    <col min="1040" max="1280" width="8.88671875" style="171"/>
    <col min="1281" max="1281" width="6.33203125" style="171" customWidth="1"/>
    <col min="1282" max="1282" width="9.44140625" style="171" customWidth="1"/>
    <col min="1283" max="1283" width="32.44140625" style="171" customWidth="1"/>
    <col min="1284" max="1284" width="23.33203125" style="171" customWidth="1"/>
    <col min="1285" max="1285" width="17.21875" style="171" customWidth="1"/>
    <col min="1286" max="1286" width="0.77734375" style="171" customWidth="1"/>
    <col min="1287" max="1287" width="16.21875" style="171" customWidth="1"/>
    <col min="1288" max="1288" width="0.77734375" style="171" customWidth="1"/>
    <col min="1289" max="1289" width="14.88671875" style="171" customWidth="1"/>
    <col min="1290" max="1290" width="13" style="171" customWidth="1"/>
    <col min="1291" max="1291" width="11.88671875" style="171" customWidth="1"/>
    <col min="1292" max="1292" width="26.44140625" style="171" customWidth="1"/>
    <col min="1293" max="1293" width="16.5546875" style="171" customWidth="1"/>
    <col min="1294" max="1294" width="10.44140625" style="171" customWidth="1"/>
    <col min="1295" max="1295" width="10.6640625" style="171" customWidth="1"/>
    <col min="1296" max="1536" width="8.88671875" style="171"/>
    <col min="1537" max="1537" width="6.33203125" style="171" customWidth="1"/>
    <col min="1538" max="1538" width="9.44140625" style="171" customWidth="1"/>
    <col min="1539" max="1539" width="32.44140625" style="171" customWidth="1"/>
    <col min="1540" max="1540" width="23.33203125" style="171" customWidth="1"/>
    <col min="1541" max="1541" width="17.21875" style="171" customWidth="1"/>
    <col min="1542" max="1542" width="0.77734375" style="171" customWidth="1"/>
    <col min="1543" max="1543" width="16.21875" style="171" customWidth="1"/>
    <col min="1544" max="1544" width="0.77734375" style="171" customWidth="1"/>
    <col min="1545" max="1545" width="14.88671875" style="171" customWidth="1"/>
    <col min="1546" max="1546" width="13" style="171" customWidth="1"/>
    <col min="1547" max="1547" width="11.88671875" style="171" customWidth="1"/>
    <col min="1548" max="1548" width="26.44140625" style="171" customWidth="1"/>
    <col min="1549" max="1549" width="16.5546875" style="171" customWidth="1"/>
    <col min="1550" max="1550" width="10.44140625" style="171" customWidth="1"/>
    <col min="1551" max="1551" width="10.6640625" style="171" customWidth="1"/>
    <col min="1552" max="1792" width="8.88671875" style="171"/>
    <col min="1793" max="1793" width="6.33203125" style="171" customWidth="1"/>
    <col min="1794" max="1794" width="9.44140625" style="171" customWidth="1"/>
    <col min="1795" max="1795" width="32.44140625" style="171" customWidth="1"/>
    <col min="1796" max="1796" width="23.33203125" style="171" customWidth="1"/>
    <col min="1797" max="1797" width="17.21875" style="171" customWidth="1"/>
    <col min="1798" max="1798" width="0.77734375" style="171" customWidth="1"/>
    <col min="1799" max="1799" width="16.21875" style="171" customWidth="1"/>
    <col min="1800" max="1800" width="0.77734375" style="171" customWidth="1"/>
    <col min="1801" max="1801" width="14.88671875" style="171" customWidth="1"/>
    <col min="1802" max="1802" width="13" style="171" customWidth="1"/>
    <col min="1803" max="1803" width="11.88671875" style="171" customWidth="1"/>
    <col min="1804" max="1804" width="26.44140625" style="171" customWidth="1"/>
    <col min="1805" max="1805" width="16.5546875" style="171" customWidth="1"/>
    <col min="1806" max="1806" width="10.44140625" style="171" customWidth="1"/>
    <col min="1807" max="1807" width="10.6640625" style="171" customWidth="1"/>
    <col min="1808" max="2048" width="8.88671875" style="171"/>
    <col min="2049" max="2049" width="6.33203125" style="171" customWidth="1"/>
    <col min="2050" max="2050" width="9.44140625" style="171" customWidth="1"/>
    <col min="2051" max="2051" width="32.44140625" style="171" customWidth="1"/>
    <col min="2052" max="2052" width="23.33203125" style="171" customWidth="1"/>
    <col min="2053" max="2053" width="17.21875" style="171" customWidth="1"/>
    <col min="2054" max="2054" width="0.77734375" style="171" customWidth="1"/>
    <col min="2055" max="2055" width="16.21875" style="171" customWidth="1"/>
    <col min="2056" max="2056" width="0.77734375" style="171" customWidth="1"/>
    <col min="2057" max="2057" width="14.88671875" style="171" customWidth="1"/>
    <col min="2058" max="2058" width="13" style="171" customWidth="1"/>
    <col min="2059" max="2059" width="11.88671875" style="171" customWidth="1"/>
    <col min="2060" max="2060" width="26.44140625" style="171" customWidth="1"/>
    <col min="2061" max="2061" width="16.5546875" style="171" customWidth="1"/>
    <col min="2062" max="2062" width="10.44140625" style="171" customWidth="1"/>
    <col min="2063" max="2063" width="10.6640625" style="171" customWidth="1"/>
    <col min="2064" max="2304" width="8.88671875" style="171"/>
    <col min="2305" max="2305" width="6.33203125" style="171" customWidth="1"/>
    <col min="2306" max="2306" width="9.44140625" style="171" customWidth="1"/>
    <col min="2307" max="2307" width="32.44140625" style="171" customWidth="1"/>
    <col min="2308" max="2308" width="23.33203125" style="171" customWidth="1"/>
    <col min="2309" max="2309" width="17.21875" style="171" customWidth="1"/>
    <col min="2310" max="2310" width="0.77734375" style="171" customWidth="1"/>
    <col min="2311" max="2311" width="16.21875" style="171" customWidth="1"/>
    <col min="2312" max="2312" width="0.77734375" style="171" customWidth="1"/>
    <col min="2313" max="2313" width="14.88671875" style="171" customWidth="1"/>
    <col min="2314" max="2314" width="13" style="171" customWidth="1"/>
    <col min="2315" max="2315" width="11.88671875" style="171" customWidth="1"/>
    <col min="2316" max="2316" width="26.44140625" style="171" customWidth="1"/>
    <col min="2317" max="2317" width="16.5546875" style="171" customWidth="1"/>
    <col min="2318" max="2318" width="10.44140625" style="171" customWidth="1"/>
    <col min="2319" max="2319" width="10.6640625" style="171" customWidth="1"/>
    <col min="2320" max="2560" width="8.88671875" style="171"/>
    <col min="2561" max="2561" width="6.33203125" style="171" customWidth="1"/>
    <col min="2562" max="2562" width="9.44140625" style="171" customWidth="1"/>
    <col min="2563" max="2563" width="32.44140625" style="171" customWidth="1"/>
    <col min="2564" max="2564" width="23.33203125" style="171" customWidth="1"/>
    <col min="2565" max="2565" width="17.21875" style="171" customWidth="1"/>
    <col min="2566" max="2566" width="0.77734375" style="171" customWidth="1"/>
    <col min="2567" max="2567" width="16.21875" style="171" customWidth="1"/>
    <col min="2568" max="2568" width="0.77734375" style="171" customWidth="1"/>
    <col min="2569" max="2569" width="14.88671875" style="171" customWidth="1"/>
    <col min="2570" max="2570" width="13" style="171" customWidth="1"/>
    <col min="2571" max="2571" width="11.88671875" style="171" customWidth="1"/>
    <col min="2572" max="2572" width="26.44140625" style="171" customWidth="1"/>
    <col min="2573" max="2573" width="16.5546875" style="171" customWidth="1"/>
    <col min="2574" max="2574" width="10.44140625" style="171" customWidth="1"/>
    <col min="2575" max="2575" width="10.6640625" style="171" customWidth="1"/>
    <col min="2576" max="2816" width="8.88671875" style="171"/>
    <col min="2817" max="2817" width="6.33203125" style="171" customWidth="1"/>
    <col min="2818" max="2818" width="9.44140625" style="171" customWidth="1"/>
    <col min="2819" max="2819" width="32.44140625" style="171" customWidth="1"/>
    <col min="2820" max="2820" width="23.33203125" style="171" customWidth="1"/>
    <col min="2821" max="2821" width="17.21875" style="171" customWidth="1"/>
    <col min="2822" max="2822" width="0.77734375" style="171" customWidth="1"/>
    <col min="2823" max="2823" width="16.21875" style="171" customWidth="1"/>
    <col min="2824" max="2824" width="0.77734375" style="171" customWidth="1"/>
    <col min="2825" max="2825" width="14.88671875" style="171" customWidth="1"/>
    <col min="2826" max="2826" width="13" style="171" customWidth="1"/>
    <col min="2827" max="2827" width="11.88671875" style="171" customWidth="1"/>
    <col min="2828" max="2828" width="26.44140625" style="171" customWidth="1"/>
    <col min="2829" max="2829" width="16.5546875" style="171" customWidth="1"/>
    <col min="2830" max="2830" width="10.44140625" style="171" customWidth="1"/>
    <col min="2831" max="2831" width="10.6640625" style="171" customWidth="1"/>
    <col min="2832" max="3072" width="8.88671875" style="171"/>
    <col min="3073" max="3073" width="6.33203125" style="171" customWidth="1"/>
    <col min="3074" max="3074" width="9.44140625" style="171" customWidth="1"/>
    <col min="3075" max="3075" width="32.44140625" style="171" customWidth="1"/>
    <col min="3076" max="3076" width="23.33203125" style="171" customWidth="1"/>
    <col min="3077" max="3077" width="17.21875" style="171" customWidth="1"/>
    <col min="3078" max="3078" width="0.77734375" style="171" customWidth="1"/>
    <col min="3079" max="3079" width="16.21875" style="171" customWidth="1"/>
    <col min="3080" max="3080" width="0.77734375" style="171" customWidth="1"/>
    <col min="3081" max="3081" width="14.88671875" style="171" customWidth="1"/>
    <col min="3082" max="3082" width="13" style="171" customWidth="1"/>
    <col min="3083" max="3083" width="11.88671875" style="171" customWidth="1"/>
    <col min="3084" max="3084" width="26.44140625" style="171" customWidth="1"/>
    <col min="3085" max="3085" width="16.5546875" style="171" customWidth="1"/>
    <col min="3086" max="3086" width="10.44140625" style="171" customWidth="1"/>
    <col min="3087" max="3087" width="10.6640625" style="171" customWidth="1"/>
    <col min="3088" max="3328" width="8.88671875" style="171"/>
    <col min="3329" max="3329" width="6.33203125" style="171" customWidth="1"/>
    <col min="3330" max="3330" width="9.44140625" style="171" customWidth="1"/>
    <col min="3331" max="3331" width="32.44140625" style="171" customWidth="1"/>
    <col min="3332" max="3332" width="23.33203125" style="171" customWidth="1"/>
    <col min="3333" max="3333" width="17.21875" style="171" customWidth="1"/>
    <col min="3334" max="3334" width="0.77734375" style="171" customWidth="1"/>
    <col min="3335" max="3335" width="16.21875" style="171" customWidth="1"/>
    <col min="3336" max="3336" width="0.77734375" style="171" customWidth="1"/>
    <col min="3337" max="3337" width="14.88671875" style="171" customWidth="1"/>
    <col min="3338" max="3338" width="13" style="171" customWidth="1"/>
    <col min="3339" max="3339" width="11.88671875" style="171" customWidth="1"/>
    <col min="3340" max="3340" width="26.44140625" style="171" customWidth="1"/>
    <col min="3341" max="3341" width="16.5546875" style="171" customWidth="1"/>
    <col min="3342" max="3342" width="10.44140625" style="171" customWidth="1"/>
    <col min="3343" max="3343" width="10.6640625" style="171" customWidth="1"/>
    <col min="3344" max="3584" width="8.88671875" style="171"/>
    <col min="3585" max="3585" width="6.33203125" style="171" customWidth="1"/>
    <col min="3586" max="3586" width="9.44140625" style="171" customWidth="1"/>
    <col min="3587" max="3587" width="32.44140625" style="171" customWidth="1"/>
    <col min="3588" max="3588" width="23.33203125" style="171" customWidth="1"/>
    <col min="3589" max="3589" width="17.21875" style="171" customWidth="1"/>
    <col min="3590" max="3590" width="0.77734375" style="171" customWidth="1"/>
    <col min="3591" max="3591" width="16.21875" style="171" customWidth="1"/>
    <col min="3592" max="3592" width="0.77734375" style="171" customWidth="1"/>
    <col min="3593" max="3593" width="14.88671875" style="171" customWidth="1"/>
    <col min="3594" max="3594" width="13" style="171" customWidth="1"/>
    <col min="3595" max="3595" width="11.88671875" style="171" customWidth="1"/>
    <col min="3596" max="3596" width="26.44140625" style="171" customWidth="1"/>
    <col min="3597" max="3597" width="16.5546875" style="171" customWidth="1"/>
    <col min="3598" max="3598" width="10.44140625" style="171" customWidth="1"/>
    <col min="3599" max="3599" width="10.6640625" style="171" customWidth="1"/>
    <col min="3600" max="3840" width="8.88671875" style="171"/>
    <col min="3841" max="3841" width="6.33203125" style="171" customWidth="1"/>
    <col min="3842" max="3842" width="9.44140625" style="171" customWidth="1"/>
    <col min="3843" max="3843" width="32.44140625" style="171" customWidth="1"/>
    <col min="3844" max="3844" width="23.33203125" style="171" customWidth="1"/>
    <col min="3845" max="3845" width="17.21875" style="171" customWidth="1"/>
    <col min="3846" max="3846" width="0.77734375" style="171" customWidth="1"/>
    <col min="3847" max="3847" width="16.21875" style="171" customWidth="1"/>
    <col min="3848" max="3848" width="0.77734375" style="171" customWidth="1"/>
    <col min="3849" max="3849" width="14.88671875" style="171" customWidth="1"/>
    <col min="3850" max="3850" width="13" style="171" customWidth="1"/>
    <col min="3851" max="3851" width="11.88671875" style="171" customWidth="1"/>
    <col min="3852" max="3852" width="26.44140625" style="171" customWidth="1"/>
    <col min="3853" max="3853" width="16.5546875" style="171" customWidth="1"/>
    <col min="3854" max="3854" width="10.44140625" style="171" customWidth="1"/>
    <col min="3855" max="3855" width="10.6640625" style="171" customWidth="1"/>
    <col min="3856" max="4096" width="8.88671875" style="171"/>
    <col min="4097" max="4097" width="6.33203125" style="171" customWidth="1"/>
    <col min="4098" max="4098" width="9.44140625" style="171" customWidth="1"/>
    <col min="4099" max="4099" width="32.44140625" style="171" customWidth="1"/>
    <col min="4100" max="4100" width="23.33203125" style="171" customWidth="1"/>
    <col min="4101" max="4101" width="17.21875" style="171" customWidth="1"/>
    <col min="4102" max="4102" width="0.77734375" style="171" customWidth="1"/>
    <col min="4103" max="4103" width="16.21875" style="171" customWidth="1"/>
    <col min="4104" max="4104" width="0.77734375" style="171" customWidth="1"/>
    <col min="4105" max="4105" width="14.88671875" style="171" customWidth="1"/>
    <col min="4106" max="4106" width="13" style="171" customWidth="1"/>
    <col min="4107" max="4107" width="11.88671875" style="171" customWidth="1"/>
    <col min="4108" max="4108" width="26.44140625" style="171" customWidth="1"/>
    <col min="4109" max="4109" width="16.5546875" style="171" customWidth="1"/>
    <col min="4110" max="4110" width="10.44140625" style="171" customWidth="1"/>
    <col min="4111" max="4111" width="10.6640625" style="171" customWidth="1"/>
    <col min="4112" max="4352" width="8.88671875" style="171"/>
    <col min="4353" max="4353" width="6.33203125" style="171" customWidth="1"/>
    <col min="4354" max="4354" width="9.44140625" style="171" customWidth="1"/>
    <col min="4355" max="4355" width="32.44140625" style="171" customWidth="1"/>
    <col min="4356" max="4356" width="23.33203125" style="171" customWidth="1"/>
    <col min="4357" max="4357" width="17.21875" style="171" customWidth="1"/>
    <col min="4358" max="4358" width="0.77734375" style="171" customWidth="1"/>
    <col min="4359" max="4359" width="16.21875" style="171" customWidth="1"/>
    <col min="4360" max="4360" width="0.77734375" style="171" customWidth="1"/>
    <col min="4361" max="4361" width="14.88671875" style="171" customWidth="1"/>
    <col min="4362" max="4362" width="13" style="171" customWidth="1"/>
    <col min="4363" max="4363" width="11.88671875" style="171" customWidth="1"/>
    <col min="4364" max="4364" width="26.44140625" style="171" customWidth="1"/>
    <col min="4365" max="4365" width="16.5546875" style="171" customWidth="1"/>
    <col min="4366" max="4366" width="10.44140625" style="171" customWidth="1"/>
    <col min="4367" max="4367" width="10.6640625" style="171" customWidth="1"/>
    <col min="4368" max="4608" width="8.88671875" style="171"/>
    <col min="4609" max="4609" width="6.33203125" style="171" customWidth="1"/>
    <col min="4610" max="4610" width="9.44140625" style="171" customWidth="1"/>
    <col min="4611" max="4611" width="32.44140625" style="171" customWidth="1"/>
    <col min="4612" max="4612" width="23.33203125" style="171" customWidth="1"/>
    <col min="4613" max="4613" width="17.21875" style="171" customWidth="1"/>
    <col min="4614" max="4614" width="0.77734375" style="171" customWidth="1"/>
    <col min="4615" max="4615" width="16.21875" style="171" customWidth="1"/>
    <col min="4616" max="4616" width="0.77734375" style="171" customWidth="1"/>
    <col min="4617" max="4617" width="14.88671875" style="171" customWidth="1"/>
    <col min="4618" max="4618" width="13" style="171" customWidth="1"/>
    <col min="4619" max="4619" width="11.88671875" style="171" customWidth="1"/>
    <col min="4620" max="4620" width="26.44140625" style="171" customWidth="1"/>
    <col min="4621" max="4621" width="16.5546875" style="171" customWidth="1"/>
    <col min="4622" max="4622" width="10.44140625" style="171" customWidth="1"/>
    <col min="4623" max="4623" width="10.6640625" style="171" customWidth="1"/>
    <col min="4624" max="4864" width="8.88671875" style="171"/>
    <col min="4865" max="4865" width="6.33203125" style="171" customWidth="1"/>
    <col min="4866" max="4866" width="9.44140625" style="171" customWidth="1"/>
    <col min="4867" max="4867" width="32.44140625" style="171" customWidth="1"/>
    <col min="4868" max="4868" width="23.33203125" style="171" customWidth="1"/>
    <col min="4869" max="4869" width="17.21875" style="171" customWidth="1"/>
    <col min="4870" max="4870" width="0.77734375" style="171" customWidth="1"/>
    <col min="4871" max="4871" width="16.21875" style="171" customWidth="1"/>
    <col min="4872" max="4872" width="0.77734375" style="171" customWidth="1"/>
    <col min="4873" max="4873" width="14.88671875" style="171" customWidth="1"/>
    <col min="4874" max="4874" width="13" style="171" customWidth="1"/>
    <col min="4875" max="4875" width="11.88671875" style="171" customWidth="1"/>
    <col min="4876" max="4876" width="26.44140625" style="171" customWidth="1"/>
    <col min="4877" max="4877" width="16.5546875" style="171" customWidth="1"/>
    <col min="4878" max="4878" width="10.44140625" style="171" customWidth="1"/>
    <col min="4879" max="4879" width="10.6640625" style="171" customWidth="1"/>
    <col min="4880" max="5120" width="8.88671875" style="171"/>
    <col min="5121" max="5121" width="6.33203125" style="171" customWidth="1"/>
    <col min="5122" max="5122" width="9.44140625" style="171" customWidth="1"/>
    <col min="5123" max="5123" width="32.44140625" style="171" customWidth="1"/>
    <col min="5124" max="5124" width="23.33203125" style="171" customWidth="1"/>
    <col min="5125" max="5125" width="17.21875" style="171" customWidth="1"/>
    <col min="5126" max="5126" width="0.77734375" style="171" customWidth="1"/>
    <col min="5127" max="5127" width="16.21875" style="171" customWidth="1"/>
    <col min="5128" max="5128" width="0.77734375" style="171" customWidth="1"/>
    <col min="5129" max="5129" width="14.88671875" style="171" customWidth="1"/>
    <col min="5130" max="5130" width="13" style="171" customWidth="1"/>
    <col min="5131" max="5131" width="11.88671875" style="171" customWidth="1"/>
    <col min="5132" max="5132" width="26.44140625" style="171" customWidth="1"/>
    <col min="5133" max="5133" width="16.5546875" style="171" customWidth="1"/>
    <col min="5134" max="5134" width="10.44140625" style="171" customWidth="1"/>
    <col min="5135" max="5135" width="10.6640625" style="171" customWidth="1"/>
    <col min="5136" max="5376" width="8.88671875" style="171"/>
    <col min="5377" max="5377" width="6.33203125" style="171" customWidth="1"/>
    <col min="5378" max="5378" width="9.44140625" style="171" customWidth="1"/>
    <col min="5379" max="5379" width="32.44140625" style="171" customWidth="1"/>
    <col min="5380" max="5380" width="23.33203125" style="171" customWidth="1"/>
    <col min="5381" max="5381" width="17.21875" style="171" customWidth="1"/>
    <col min="5382" max="5382" width="0.77734375" style="171" customWidth="1"/>
    <col min="5383" max="5383" width="16.21875" style="171" customWidth="1"/>
    <col min="5384" max="5384" width="0.77734375" style="171" customWidth="1"/>
    <col min="5385" max="5385" width="14.88671875" style="171" customWidth="1"/>
    <col min="5386" max="5386" width="13" style="171" customWidth="1"/>
    <col min="5387" max="5387" width="11.88671875" style="171" customWidth="1"/>
    <col min="5388" max="5388" width="26.44140625" style="171" customWidth="1"/>
    <col min="5389" max="5389" width="16.5546875" style="171" customWidth="1"/>
    <col min="5390" max="5390" width="10.44140625" style="171" customWidth="1"/>
    <col min="5391" max="5391" width="10.6640625" style="171" customWidth="1"/>
    <col min="5392" max="5632" width="8.88671875" style="171"/>
    <col min="5633" max="5633" width="6.33203125" style="171" customWidth="1"/>
    <col min="5634" max="5634" width="9.44140625" style="171" customWidth="1"/>
    <col min="5635" max="5635" width="32.44140625" style="171" customWidth="1"/>
    <col min="5636" max="5636" width="23.33203125" style="171" customWidth="1"/>
    <col min="5637" max="5637" width="17.21875" style="171" customWidth="1"/>
    <col min="5638" max="5638" width="0.77734375" style="171" customWidth="1"/>
    <col min="5639" max="5639" width="16.21875" style="171" customWidth="1"/>
    <col min="5640" max="5640" width="0.77734375" style="171" customWidth="1"/>
    <col min="5641" max="5641" width="14.88671875" style="171" customWidth="1"/>
    <col min="5642" max="5642" width="13" style="171" customWidth="1"/>
    <col min="5643" max="5643" width="11.88671875" style="171" customWidth="1"/>
    <col min="5644" max="5644" width="26.44140625" style="171" customWidth="1"/>
    <col min="5645" max="5645" width="16.5546875" style="171" customWidth="1"/>
    <col min="5646" max="5646" width="10.44140625" style="171" customWidth="1"/>
    <col min="5647" max="5647" width="10.6640625" style="171" customWidth="1"/>
    <col min="5648" max="5888" width="8.88671875" style="171"/>
    <col min="5889" max="5889" width="6.33203125" style="171" customWidth="1"/>
    <col min="5890" max="5890" width="9.44140625" style="171" customWidth="1"/>
    <col min="5891" max="5891" width="32.44140625" style="171" customWidth="1"/>
    <col min="5892" max="5892" width="23.33203125" style="171" customWidth="1"/>
    <col min="5893" max="5893" width="17.21875" style="171" customWidth="1"/>
    <col min="5894" max="5894" width="0.77734375" style="171" customWidth="1"/>
    <col min="5895" max="5895" width="16.21875" style="171" customWidth="1"/>
    <col min="5896" max="5896" width="0.77734375" style="171" customWidth="1"/>
    <col min="5897" max="5897" width="14.88671875" style="171" customWidth="1"/>
    <col min="5898" max="5898" width="13" style="171" customWidth="1"/>
    <col min="5899" max="5899" width="11.88671875" style="171" customWidth="1"/>
    <col min="5900" max="5900" width="26.44140625" style="171" customWidth="1"/>
    <col min="5901" max="5901" width="16.5546875" style="171" customWidth="1"/>
    <col min="5902" max="5902" width="10.44140625" style="171" customWidth="1"/>
    <col min="5903" max="5903" width="10.6640625" style="171" customWidth="1"/>
    <col min="5904" max="6144" width="8.88671875" style="171"/>
    <col min="6145" max="6145" width="6.33203125" style="171" customWidth="1"/>
    <col min="6146" max="6146" width="9.44140625" style="171" customWidth="1"/>
    <col min="6147" max="6147" width="32.44140625" style="171" customWidth="1"/>
    <col min="6148" max="6148" width="23.33203125" style="171" customWidth="1"/>
    <col min="6149" max="6149" width="17.21875" style="171" customWidth="1"/>
    <col min="6150" max="6150" width="0.77734375" style="171" customWidth="1"/>
    <col min="6151" max="6151" width="16.21875" style="171" customWidth="1"/>
    <col min="6152" max="6152" width="0.77734375" style="171" customWidth="1"/>
    <col min="6153" max="6153" width="14.88671875" style="171" customWidth="1"/>
    <col min="6154" max="6154" width="13" style="171" customWidth="1"/>
    <col min="6155" max="6155" width="11.88671875" style="171" customWidth="1"/>
    <col min="6156" max="6156" width="26.44140625" style="171" customWidth="1"/>
    <col min="6157" max="6157" width="16.5546875" style="171" customWidth="1"/>
    <col min="6158" max="6158" width="10.44140625" style="171" customWidth="1"/>
    <col min="6159" max="6159" width="10.6640625" style="171" customWidth="1"/>
    <col min="6160" max="6400" width="8.88671875" style="171"/>
    <col min="6401" max="6401" width="6.33203125" style="171" customWidth="1"/>
    <col min="6402" max="6402" width="9.44140625" style="171" customWidth="1"/>
    <col min="6403" max="6403" width="32.44140625" style="171" customWidth="1"/>
    <col min="6404" max="6404" width="23.33203125" style="171" customWidth="1"/>
    <col min="6405" max="6405" width="17.21875" style="171" customWidth="1"/>
    <col min="6406" max="6406" width="0.77734375" style="171" customWidth="1"/>
    <col min="6407" max="6407" width="16.21875" style="171" customWidth="1"/>
    <col min="6408" max="6408" width="0.77734375" style="171" customWidth="1"/>
    <col min="6409" max="6409" width="14.88671875" style="171" customWidth="1"/>
    <col min="6410" max="6410" width="13" style="171" customWidth="1"/>
    <col min="6411" max="6411" width="11.88671875" style="171" customWidth="1"/>
    <col min="6412" max="6412" width="26.44140625" style="171" customWidth="1"/>
    <col min="6413" max="6413" width="16.5546875" style="171" customWidth="1"/>
    <col min="6414" max="6414" width="10.44140625" style="171" customWidth="1"/>
    <col min="6415" max="6415" width="10.6640625" style="171" customWidth="1"/>
    <col min="6416" max="6656" width="8.88671875" style="171"/>
    <col min="6657" max="6657" width="6.33203125" style="171" customWidth="1"/>
    <col min="6658" max="6658" width="9.44140625" style="171" customWidth="1"/>
    <col min="6659" max="6659" width="32.44140625" style="171" customWidth="1"/>
    <col min="6660" max="6660" width="23.33203125" style="171" customWidth="1"/>
    <col min="6661" max="6661" width="17.21875" style="171" customWidth="1"/>
    <col min="6662" max="6662" width="0.77734375" style="171" customWidth="1"/>
    <col min="6663" max="6663" width="16.21875" style="171" customWidth="1"/>
    <col min="6664" max="6664" width="0.77734375" style="171" customWidth="1"/>
    <col min="6665" max="6665" width="14.88671875" style="171" customWidth="1"/>
    <col min="6666" max="6666" width="13" style="171" customWidth="1"/>
    <col min="6667" max="6667" width="11.88671875" style="171" customWidth="1"/>
    <col min="6668" max="6668" width="26.44140625" style="171" customWidth="1"/>
    <col min="6669" max="6669" width="16.5546875" style="171" customWidth="1"/>
    <col min="6670" max="6670" width="10.44140625" style="171" customWidth="1"/>
    <col min="6671" max="6671" width="10.6640625" style="171" customWidth="1"/>
    <col min="6672" max="6912" width="8.88671875" style="171"/>
    <col min="6913" max="6913" width="6.33203125" style="171" customWidth="1"/>
    <col min="6914" max="6914" width="9.44140625" style="171" customWidth="1"/>
    <col min="6915" max="6915" width="32.44140625" style="171" customWidth="1"/>
    <col min="6916" max="6916" width="23.33203125" style="171" customWidth="1"/>
    <col min="6917" max="6917" width="17.21875" style="171" customWidth="1"/>
    <col min="6918" max="6918" width="0.77734375" style="171" customWidth="1"/>
    <col min="6919" max="6919" width="16.21875" style="171" customWidth="1"/>
    <col min="6920" max="6920" width="0.77734375" style="171" customWidth="1"/>
    <col min="6921" max="6921" width="14.88671875" style="171" customWidth="1"/>
    <col min="6922" max="6922" width="13" style="171" customWidth="1"/>
    <col min="6923" max="6923" width="11.88671875" style="171" customWidth="1"/>
    <col min="6924" max="6924" width="26.44140625" style="171" customWidth="1"/>
    <col min="6925" max="6925" width="16.5546875" style="171" customWidth="1"/>
    <col min="6926" max="6926" width="10.44140625" style="171" customWidth="1"/>
    <col min="6927" max="6927" width="10.6640625" style="171" customWidth="1"/>
    <col min="6928" max="7168" width="8.88671875" style="171"/>
    <col min="7169" max="7169" width="6.33203125" style="171" customWidth="1"/>
    <col min="7170" max="7170" width="9.44140625" style="171" customWidth="1"/>
    <col min="7171" max="7171" width="32.44140625" style="171" customWidth="1"/>
    <col min="7172" max="7172" width="23.33203125" style="171" customWidth="1"/>
    <col min="7173" max="7173" width="17.21875" style="171" customWidth="1"/>
    <col min="7174" max="7174" width="0.77734375" style="171" customWidth="1"/>
    <col min="7175" max="7175" width="16.21875" style="171" customWidth="1"/>
    <col min="7176" max="7176" width="0.77734375" style="171" customWidth="1"/>
    <col min="7177" max="7177" width="14.88671875" style="171" customWidth="1"/>
    <col min="7178" max="7178" width="13" style="171" customWidth="1"/>
    <col min="7179" max="7179" width="11.88671875" style="171" customWidth="1"/>
    <col min="7180" max="7180" width="26.44140625" style="171" customWidth="1"/>
    <col min="7181" max="7181" width="16.5546875" style="171" customWidth="1"/>
    <col min="7182" max="7182" width="10.44140625" style="171" customWidth="1"/>
    <col min="7183" max="7183" width="10.6640625" style="171" customWidth="1"/>
    <col min="7184" max="7424" width="8.88671875" style="171"/>
    <col min="7425" max="7425" width="6.33203125" style="171" customWidth="1"/>
    <col min="7426" max="7426" width="9.44140625" style="171" customWidth="1"/>
    <col min="7427" max="7427" width="32.44140625" style="171" customWidth="1"/>
    <col min="7428" max="7428" width="23.33203125" style="171" customWidth="1"/>
    <col min="7429" max="7429" width="17.21875" style="171" customWidth="1"/>
    <col min="7430" max="7430" width="0.77734375" style="171" customWidth="1"/>
    <col min="7431" max="7431" width="16.21875" style="171" customWidth="1"/>
    <col min="7432" max="7432" width="0.77734375" style="171" customWidth="1"/>
    <col min="7433" max="7433" width="14.88671875" style="171" customWidth="1"/>
    <col min="7434" max="7434" width="13" style="171" customWidth="1"/>
    <col min="7435" max="7435" width="11.88671875" style="171" customWidth="1"/>
    <col min="7436" max="7436" width="26.44140625" style="171" customWidth="1"/>
    <col min="7437" max="7437" width="16.5546875" style="171" customWidth="1"/>
    <col min="7438" max="7438" width="10.44140625" style="171" customWidth="1"/>
    <col min="7439" max="7439" width="10.6640625" style="171" customWidth="1"/>
    <col min="7440" max="7680" width="8.88671875" style="171"/>
    <col min="7681" max="7681" width="6.33203125" style="171" customWidth="1"/>
    <col min="7682" max="7682" width="9.44140625" style="171" customWidth="1"/>
    <col min="7683" max="7683" width="32.44140625" style="171" customWidth="1"/>
    <col min="7684" max="7684" width="23.33203125" style="171" customWidth="1"/>
    <col min="7685" max="7685" width="17.21875" style="171" customWidth="1"/>
    <col min="7686" max="7686" width="0.77734375" style="171" customWidth="1"/>
    <col min="7687" max="7687" width="16.21875" style="171" customWidth="1"/>
    <col min="7688" max="7688" width="0.77734375" style="171" customWidth="1"/>
    <col min="7689" max="7689" width="14.88671875" style="171" customWidth="1"/>
    <col min="7690" max="7690" width="13" style="171" customWidth="1"/>
    <col min="7691" max="7691" width="11.88671875" style="171" customWidth="1"/>
    <col min="7692" max="7692" width="26.44140625" style="171" customWidth="1"/>
    <col min="7693" max="7693" width="16.5546875" style="171" customWidth="1"/>
    <col min="7694" max="7694" width="10.44140625" style="171" customWidth="1"/>
    <col min="7695" max="7695" width="10.6640625" style="171" customWidth="1"/>
    <col min="7696" max="7936" width="8.88671875" style="171"/>
    <col min="7937" max="7937" width="6.33203125" style="171" customWidth="1"/>
    <col min="7938" max="7938" width="9.44140625" style="171" customWidth="1"/>
    <col min="7939" max="7939" width="32.44140625" style="171" customWidth="1"/>
    <col min="7940" max="7940" width="23.33203125" style="171" customWidth="1"/>
    <col min="7941" max="7941" width="17.21875" style="171" customWidth="1"/>
    <col min="7942" max="7942" width="0.77734375" style="171" customWidth="1"/>
    <col min="7943" max="7943" width="16.21875" style="171" customWidth="1"/>
    <col min="7944" max="7944" width="0.77734375" style="171" customWidth="1"/>
    <col min="7945" max="7945" width="14.88671875" style="171" customWidth="1"/>
    <col min="7946" max="7946" width="13" style="171" customWidth="1"/>
    <col min="7947" max="7947" width="11.88671875" style="171" customWidth="1"/>
    <col min="7948" max="7948" width="26.44140625" style="171" customWidth="1"/>
    <col min="7949" max="7949" width="16.5546875" style="171" customWidth="1"/>
    <col min="7950" max="7950" width="10.44140625" style="171" customWidth="1"/>
    <col min="7951" max="7951" width="10.6640625" style="171" customWidth="1"/>
    <col min="7952" max="8192" width="8.88671875" style="171"/>
    <col min="8193" max="8193" width="6.33203125" style="171" customWidth="1"/>
    <col min="8194" max="8194" width="9.44140625" style="171" customWidth="1"/>
    <col min="8195" max="8195" width="32.44140625" style="171" customWidth="1"/>
    <col min="8196" max="8196" width="23.33203125" style="171" customWidth="1"/>
    <col min="8197" max="8197" width="17.21875" style="171" customWidth="1"/>
    <col min="8198" max="8198" width="0.77734375" style="171" customWidth="1"/>
    <col min="8199" max="8199" width="16.21875" style="171" customWidth="1"/>
    <col min="8200" max="8200" width="0.77734375" style="171" customWidth="1"/>
    <col min="8201" max="8201" width="14.88671875" style="171" customWidth="1"/>
    <col min="8202" max="8202" width="13" style="171" customWidth="1"/>
    <col min="8203" max="8203" width="11.88671875" style="171" customWidth="1"/>
    <col min="8204" max="8204" width="26.44140625" style="171" customWidth="1"/>
    <col min="8205" max="8205" width="16.5546875" style="171" customWidth="1"/>
    <col min="8206" max="8206" width="10.44140625" style="171" customWidth="1"/>
    <col min="8207" max="8207" width="10.6640625" style="171" customWidth="1"/>
    <col min="8208" max="8448" width="8.88671875" style="171"/>
    <col min="8449" max="8449" width="6.33203125" style="171" customWidth="1"/>
    <col min="8450" max="8450" width="9.44140625" style="171" customWidth="1"/>
    <col min="8451" max="8451" width="32.44140625" style="171" customWidth="1"/>
    <col min="8452" max="8452" width="23.33203125" style="171" customWidth="1"/>
    <col min="8453" max="8453" width="17.21875" style="171" customWidth="1"/>
    <col min="8454" max="8454" width="0.77734375" style="171" customWidth="1"/>
    <col min="8455" max="8455" width="16.21875" style="171" customWidth="1"/>
    <col min="8456" max="8456" width="0.77734375" style="171" customWidth="1"/>
    <col min="8457" max="8457" width="14.88671875" style="171" customWidth="1"/>
    <col min="8458" max="8458" width="13" style="171" customWidth="1"/>
    <col min="8459" max="8459" width="11.88671875" style="171" customWidth="1"/>
    <col min="8460" max="8460" width="26.44140625" style="171" customWidth="1"/>
    <col min="8461" max="8461" width="16.5546875" style="171" customWidth="1"/>
    <col min="8462" max="8462" width="10.44140625" style="171" customWidth="1"/>
    <col min="8463" max="8463" width="10.6640625" style="171" customWidth="1"/>
    <col min="8464" max="8704" width="8.88671875" style="171"/>
    <col min="8705" max="8705" width="6.33203125" style="171" customWidth="1"/>
    <col min="8706" max="8706" width="9.44140625" style="171" customWidth="1"/>
    <col min="8707" max="8707" width="32.44140625" style="171" customWidth="1"/>
    <col min="8708" max="8708" width="23.33203125" style="171" customWidth="1"/>
    <col min="8709" max="8709" width="17.21875" style="171" customWidth="1"/>
    <col min="8710" max="8710" width="0.77734375" style="171" customWidth="1"/>
    <col min="8711" max="8711" width="16.21875" style="171" customWidth="1"/>
    <col min="8712" max="8712" width="0.77734375" style="171" customWidth="1"/>
    <col min="8713" max="8713" width="14.88671875" style="171" customWidth="1"/>
    <col min="8714" max="8714" width="13" style="171" customWidth="1"/>
    <col min="8715" max="8715" width="11.88671875" style="171" customWidth="1"/>
    <col min="8716" max="8716" width="26.44140625" style="171" customWidth="1"/>
    <col min="8717" max="8717" width="16.5546875" style="171" customWidth="1"/>
    <col min="8718" max="8718" width="10.44140625" style="171" customWidth="1"/>
    <col min="8719" max="8719" width="10.6640625" style="171" customWidth="1"/>
    <col min="8720" max="8960" width="8.88671875" style="171"/>
    <col min="8961" max="8961" width="6.33203125" style="171" customWidth="1"/>
    <col min="8962" max="8962" width="9.44140625" style="171" customWidth="1"/>
    <col min="8963" max="8963" width="32.44140625" style="171" customWidth="1"/>
    <col min="8964" max="8964" width="23.33203125" style="171" customWidth="1"/>
    <col min="8965" max="8965" width="17.21875" style="171" customWidth="1"/>
    <col min="8966" max="8966" width="0.77734375" style="171" customWidth="1"/>
    <col min="8967" max="8967" width="16.21875" style="171" customWidth="1"/>
    <col min="8968" max="8968" width="0.77734375" style="171" customWidth="1"/>
    <col min="8969" max="8969" width="14.88671875" style="171" customWidth="1"/>
    <col min="8970" max="8970" width="13" style="171" customWidth="1"/>
    <col min="8971" max="8971" width="11.88671875" style="171" customWidth="1"/>
    <col min="8972" max="8972" width="26.44140625" style="171" customWidth="1"/>
    <col min="8973" max="8973" width="16.5546875" style="171" customWidth="1"/>
    <col min="8974" max="8974" width="10.44140625" style="171" customWidth="1"/>
    <col min="8975" max="8975" width="10.6640625" style="171" customWidth="1"/>
    <col min="8976" max="9216" width="8.88671875" style="171"/>
    <col min="9217" max="9217" width="6.33203125" style="171" customWidth="1"/>
    <col min="9218" max="9218" width="9.44140625" style="171" customWidth="1"/>
    <col min="9219" max="9219" width="32.44140625" style="171" customWidth="1"/>
    <col min="9220" max="9220" width="23.33203125" style="171" customWidth="1"/>
    <col min="9221" max="9221" width="17.21875" style="171" customWidth="1"/>
    <col min="9222" max="9222" width="0.77734375" style="171" customWidth="1"/>
    <col min="9223" max="9223" width="16.21875" style="171" customWidth="1"/>
    <col min="9224" max="9224" width="0.77734375" style="171" customWidth="1"/>
    <col min="9225" max="9225" width="14.88671875" style="171" customWidth="1"/>
    <col min="9226" max="9226" width="13" style="171" customWidth="1"/>
    <col min="9227" max="9227" width="11.88671875" style="171" customWidth="1"/>
    <col min="9228" max="9228" width="26.44140625" style="171" customWidth="1"/>
    <col min="9229" max="9229" width="16.5546875" style="171" customWidth="1"/>
    <col min="9230" max="9230" width="10.44140625" style="171" customWidth="1"/>
    <col min="9231" max="9231" width="10.6640625" style="171" customWidth="1"/>
    <col min="9232" max="9472" width="8.88671875" style="171"/>
    <col min="9473" max="9473" width="6.33203125" style="171" customWidth="1"/>
    <col min="9474" max="9474" width="9.44140625" style="171" customWidth="1"/>
    <col min="9475" max="9475" width="32.44140625" style="171" customWidth="1"/>
    <col min="9476" max="9476" width="23.33203125" style="171" customWidth="1"/>
    <col min="9477" max="9477" width="17.21875" style="171" customWidth="1"/>
    <col min="9478" max="9478" width="0.77734375" style="171" customWidth="1"/>
    <col min="9479" max="9479" width="16.21875" style="171" customWidth="1"/>
    <col min="9480" max="9480" width="0.77734375" style="171" customWidth="1"/>
    <col min="9481" max="9481" width="14.88671875" style="171" customWidth="1"/>
    <col min="9482" max="9482" width="13" style="171" customWidth="1"/>
    <col min="9483" max="9483" width="11.88671875" style="171" customWidth="1"/>
    <col min="9484" max="9484" width="26.44140625" style="171" customWidth="1"/>
    <col min="9485" max="9485" width="16.5546875" style="171" customWidth="1"/>
    <col min="9486" max="9486" width="10.44140625" style="171" customWidth="1"/>
    <col min="9487" max="9487" width="10.6640625" style="171" customWidth="1"/>
    <col min="9488" max="9728" width="8.88671875" style="171"/>
    <col min="9729" max="9729" width="6.33203125" style="171" customWidth="1"/>
    <col min="9730" max="9730" width="9.44140625" style="171" customWidth="1"/>
    <col min="9731" max="9731" width="32.44140625" style="171" customWidth="1"/>
    <col min="9732" max="9732" width="23.33203125" style="171" customWidth="1"/>
    <col min="9733" max="9733" width="17.21875" style="171" customWidth="1"/>
    <col min="9734" max="9734" width="0.77734375" style="171" customWidth="1"/>
    <col min="9735" max="9735" width="16.21875" style="171" customWidth="1"/>
    <col min="9736" max="9736" width="0.77734375" style="171" customWidth="1"/>
    <col min="9737" max="9737" width="14.88671875" style="171" customWidth="1"/>
    <col min="9738" max="9738" width="13" style="171" customWidth="1"/>
    <col min="9739" max="9739" width="11.88671875" style="171" customWidth="1"/>
    <col min="9740" max="9740" width="26.44140625" style="171" customWidth="1"/>
    <col min="9741" max="9741" width="16.5546875" style="171" customWidth="1"/>
    <col min="9742" max="9742" width="10.44140625" style="171" customWidth="1"/>
    <col min="9743" max="9743" width="10.6640625" style="171" customWidth="1"/>
    <col min="9744" max="9984" width="8.88671875" style="171"/>
    <col min="9985" max="9985" width="6.33203125" style="171" customWidth="1"/>
    <col min="9986" max="9986" width="9.44140625" style="171" customWidth="1"/>
    <col min="9987" max="9987" width="32.44140625" style="171" customWidth="1"/>
    <col min="9988" max="9988" width="23.33203125" style="171" customWidth="1"/>
    <col min="9989" max="9989" width="17.21875" style="171" customWidth="1"/>
    <col min="9990" max="9990" width="0.77734375" style="171" customWidth="1"/>
    <col min="9991" max="9991" width="16.21875" style="171" customWidth="1"/>
    <col min="9992" max="9992" width="0.77734375" style="171" customWidth="1"/>
    <col min="9993" max="9993" width="14.88671875" style="171" customWidth="1"/>
    <col min="9994" max="9994" width="13" style="171" customWidth="1"/>
    <col min="9995" max="9995" width="11.88671875" style="171" customWidth="1"/>
    <col min="9996" max="9996" width="26.44140625" style="171" customWidth="1"/>
    <col min="9997" max="9997" width="16.5546875" style="171" customWidth="1"/>
    <col min="9998" max="9998" width="10.44140625" style="171" customWidth="1"/>
    <col min="9999" max="9999" width="10.6640625" style="171" customWidth="1"/>
    <col min="10000" max="10240" width="8.88671875" style="171"/>
    <col min="10241" max="10241" width="6.33203125" style="171" customWidth="1"/>
    <col min="10242" max="10242" width="9.44140625" style="171" customWidth="1"/>
    <col min="10243" max="10243" width="32.44140625" style="171" customWidth="1"/>
    <col min="10244" max="10244" width="23.33203125" style="171" customWidth="1"/>
    <col min="10245" max="10245" width="17.21875" style="171" customWidth="1"/>
    <col min="10246" max="10246" width="0.77734375" style="171" customWidth="1"/>
    <col min="10247" max="10247" width="16.21875" style="171" customWidth="1"/>
    <col min="10248" max="10248" width="0.77734375" style="171" customWidth="1"/>
    <col min="10249" max="10249" width="14.88671875" style="171" customWidth="1"/>
    <col min="10250" max="10250" width="13" style="171" customWidth="1"/>
    <col min="10251" max="10251" width="11.88671875" style="171" customWidth="1"/>
    <col min="10252" max="10252" width="26.44140625" style="171" customWidth="1"/>
    <col min="10253" max="10253" width="16.5546875" style="171" customWidth="1"/>
    <col min="10254" max="10254" width="10.44140625" style="171" customWidth="1"/>
    <col min="10255" max="10255" width="10.6640625" style="171" customWidth="1"/>
    <col min="10256" max="10496" width="8.88671875" style="171"/>
    <col min="10497" max="10497" width="6.33203125" style="171" customWidth="1"/>
    <col min="10498" max="10498" width="9.44140625" style="171" customWidth="1"/>
    <col min="10499" max="10499" width="32.44140625" style="171" customWidth="1"/>
    <col min="10500" max="10500" width="23.33203125" style="171" customWidth="1"/>
    <col min="10501" max="10501" width="17.21875" style="171" customWidth="1"/>
    <col min="10502" max="10502" width="0.77734375" style="171" customWidth="1"/>
    <col min="10503" max="10503" width="16.21875" style="171" customWidth="1"/>
    <col min="10504" max="10504" width="0.77734375" style="171" customWidth="1"/>
    <col min="10505" max="10505" width="14.88671875" style="171" customWidth="1"/>
    <col min="10506" max="10506" width="13" style="171" customWidth="1"/>
    <col min="10507" max="10507" width="11.88671875" style="171" customWidth="1"/>
    <col min="10508" max="10508" width="26.44140625" style="171" customWidth="1"/>
    <col min="10509" max="10509" width="16.5546875" style="171" customWidth="1"/>
    <col min="10510" max="10510" width="10.44140625" style="171" customWidth="1"/>
    <col min="10511" max="10511" width="10.6640625" style="171" customWidth="1"/>
    <col min="10512" max="10752" width="8.88671875" style="171"/>
    <col min="10753" max="10753" width="6.33203125" style="171" customWidth="1"/>
    <col min="10754" max="10754" width="9.44140625" style="171" customWidth="1"/>
    <col min="10755" max="10755" width="32.44140625" style="171" customWidth="1"/>
    <col min="10756" max="10756" width="23.33203125" style="171" customWidth="1"/>
    <col min="10757" max="10757" width="17.21875" style="171" customWidth="1"/>
    <col min="10758" max="10758" width="0.77734375" style="171" customWidth="1"/>
    <col min="10759" max="10759" width="16.21875" style="171" customWidth="1"/>
    <col min="10760" max="10760" width="0.77734375" style="171" customWidth="1"/>
    <col min="10761" max="10761" width="14.88671875" style="171" customWidth="1"/>
    <col min="10762" max="10762" width="13" style="171" customWidth="1"/>
    <col min="10763" max="10763" width="11.88671875" style="171" customWidth="1"/>
    <col min="10764" max="10764" width="26.44140625" style="171" customWidth="1"/>
    <col min="10765" max="10765" width="16.5546875" style="171" customWidth="1"/>
    <col min="10766" max="10766" width="10.44140625" style="171" customWidth="1"/>
    <col min="10767" max="10767" width="10.6640625" style="171" customWidth="1"/>
    <col min="10768" max="11008" width="8.88671875" style="171"/>
    <col min="11009" max="11009" width="6.33203125" style="171" customWidth="1"/>
    <col min="11010" max="11010" width="9.44140625" style="171" customWidth="1"/>
    <col min="11011" max="11011" width="32.44140625" style="171" customWidth="1"/>
    <col min="11012" max="11012" width="23.33203125" style="171" customWidth="1"/>
    <col min="11013" max="11013" width="17.21875" style="171" customWidth="1"/>
    <col min="11014" max="11014" width="0.77734375" style="171" customWidth="1"/>
    <col min="11015" max="11015" width="16.21875" style="171" customWidth="1"/>
    <col min="11016" max="11016" width="0.77734375" style="171" customWidth="1"/>
    <col min="11017" max="11017" width="14.88671875" style="171" customWidth="1"/>
    <col min="11018" max="11018" width="13" style="171" customWidth="1"/>
    <col min="11019" max="11019" width="11.88671875" style="171" customWidth="1"/>
    <col min="11020" max="11020" width="26.44140625" style="171" customWidth="1"/>
    <col min="11021" max="11021" width="16.5546875" style="171" customWidth="1"/>
    <col min="11022" max="11022" width="10.44140625" style="171" customWidth="1"/>
    <col min="11023" max="11023" width="10.6640625" style="171" customWidth="1"/>
    <col min="11024" max="11264" width="8.88671875" style="171"/>
    <col min="11265" max="11265" width="6.33203125" style="171" customWidth="1"/>
    <col min="11266" max="11266" width="9.44140625" style="171" customWidth="1"/>
    <col min="11267" max="11267" width="32.44140625" style="171" customWidth="1"/>
    <col min="11268" max="11268" width="23.33203125" style="171" customWidth="1"/>
    <col min="11269" max="11269" width="17.21875" style="171" customWidth="1"/>
    <col min="11270" max="11270" width="0.77734375" style="171" customWidth="1"/>
    <col min="11271" max="11271" width="16.21875" style="171" customWidth="1"/>
    <col min="11272" max="11272" width="0.77734375" style="171" customWidth="1"/>
    <col min="11273" max="11273" width="14.88671875" style="171" customWidth="1"/>
    <col min="11274" max="11274" width="13" style="171" customWidth="1"/>
    <col min="11275" max="11275" width="11.88671875" style="171" customWidth="1"/>
    <col min="11276" max="11276" width="26.44140625" style="171" customWidth="1"/>
    <col min="11277" max="11277" width="16.5546875" style="171" customWidth="1"/>
    <col min="11278" max="11278" width="10.44140625" style="171" customWidth="1"/>
    <col min="11279" max="11279" width="10.6640625" style="171" customWidth="1"/>
    <col min="11280" max="11520" width="8.88671875" style="171"/>
    <col min="11521" max="11521" width="6.33203125" style="171" customWidth="1"/>
    <col min="11522" max="11522" width="9.44140625" style="171" customWidth="1"/>
    <col min="11523" max="11523" width="32.44140625" style="171" customWidth="1"/>
    <col min="11524" max="11524" width="23.33203125" style="171" customWidth="1"/>
    <col min="11525" max="11525" width="17.21875" style="171" customWidth="1"/>
    <col min="11526" max="11526" width="0.77734375" style="171" customWidth="1"/>
    <col min="11527" max="11527" width="16.21875" style="171" customWidth="1"/>
    <col min="11528" max="11528" width="0.77734375" style="171" customWidth="1"/>
    <col min="11529" max="11529" width="14.88671875" style="171" customWidth="1"/>
    <col min="11530" max="11530" width="13" style="171" customWidth="1"/>
    <col min="11531" max="11531" width="11.88671875" style="171" customWidth="1"/>
    <col min="11532" max="11532" width="26.44140625" style="171" customWidth="1"/>
    <col min="11533" max="11533" width="16.5546875" style="171" customWidth="1"/>
    <col min="11534" max="11534" width="10.44140625" style="171" customWidth="1"/>
    <col min="11535" max="11535" width="10.6640625" style="171" customWidth="1"/>
    <col min="11536" max="11776" width="8.88671875" style="171"/>
    <col min="11777" max="11777" width="6.33203125" style="171" customWidth="1"/>
    <col min="11778" max="11778" width="9.44140625" style="171" customWidth="1"/>
    <col min="11779" max="11779" width="32.44140625" style="171" customWidth="1"/>
    <col min="11780" max="11780" width="23.33203125" style="171" customWidth="1"/>
    <col min="11781" max="11781" width="17.21875" style="171" customWidth="1"/>
    <col min="11782" max="11782" width="0.77734375" style="171" customWidth="1"/>
    <col min="11783" max="11783" width="16.21875" style="171" customWidth="1"/>
    <col min="11784" max="11784" width="0.77734375" style="171" customWidth="1"/>
    <col min="11785" max="11785" width="14.88671875" style="171" customWidth="1"/>
    <col min="11786" max="11786" width="13" style="171" customWidth="1"/>
    <col min="11787" max="11787" width="11.88671875" style="171" customWidth="1"/>
    <col min="11788" max="11788" width="26.44140625" style="171" customWidth="1"/>
    <col min="11789" max="11789" width="16.5546875" style="171" customWidth="1"/>
    <col min="11790" max="11790" width="10.44140625" style="171" customWidth="1"/>
    <col min="11791" max="11791" width="10.6640625" style="171" customWidth="1"/>
    <col min="11792" max="12032" width="8.88671875" style="171"/>
    <col min="12033" max="12033" width="6.33203125" style="171" customWidth="1"/>
    <col min="12034" max="12034" width="9.44140625" style="171" customWidth="1"/>
    <col min="12035" max="12035" width="32.44140625" style="171" customWidth="1"/>
    <col min="12036" max="12036" width="23.33203125" style="171" customWidth="1"/>
    <col min="12037" max="12037" width="17.21875" style="171" customWidth="1"/>
    <col min="12038" max="12038" width="0.77734375" style="171" customWidth="1"/>
    <col min="12039" max="12039" width="16.21875" style="171" customWidth="1"/>
    <col min="12040" max="12040" width="0.77734375" style="171" customWidth="1"/>
    <col min="12041" max="12041" width="14.88671875" style="171" customWidth="1"/>
    <col min="12042" max="12042" width="13" style="171" customWidth="1"/>
    <col min="12043" max="12043" width="11.88671875" style="171" customWidth="1"/>
    <col min="12044" max="12044" width="26.44140625" style="171" customWidth="1"/>
    <col min="12045" max="12045" width="16.5546875" style="171" customWidth="1"/>
    <col min="12046" max="12046" width="10.44140625" style="171" customWidth="1"/>
    <col min="12047" max="12047" width="10.6640625" style="171" customWidth="1"/>
    <col min="12048" max="12288" width="8.88671875" style="171"/>
    <col min="12289" max="12289" width="6.33203125" style="171" customWidth="1"/>
    <col min="12290" max="12290" width="9.44140625" style="171" customWidth="1"/>
    <col min="12291" max="12291" width="32.44140625" style="171" customWidth="1"/>
    <col min="12292" max="12292" width="23.33203125" style="171" customWidth="1"/>
    <col min="12293" max="12293" width="17.21875" style="171" customWidth="1"/>
    <col min="12294" max="12294" width="0.77734375" style="171" customWidth="1"/>
    <col min="12295" max="12295" width="16.21875" style="171" customWidth="1"/>
    <col min="12296" max="12296" width="0.77734375" style="171" customWidth="1"/>
    <col min="12297" max="12297" width="14.88671875" style="171" customWidth="1"/>
    <col min="12298" max="12298" width="13" style="171" customWidth="1"/>
    <col min="12299" max="12299" width="11.88671875" style="171" customWidth="1"/>
    <col min="12300" max="12300" width="26.44140625" style="171" customWidth="1"/>
    <col min="12301" max="12301" width="16.5546875" style="171" customWidth="1"/>
    <col min="12302" max="12302" width="10.44140625" style="171" customWidth="1"/>
    <col min="12303" max="12303" width="10.6640625" style="171" customWidth="1"/>
    <col min="12304" max="12544" width="8.88671875" style="171"/>
    <col min="12545" max="12545" width="6.33203125" style="171" customWidth="1"/>
    <col min="12546" max="12546" width="9.44140625" style="171" customWidth="1"/>
    <col min="12547" max="12547" width="32.44140625" style="171" customWidth="1"/>
    <col min="12548" max="12548" width="23.33203125" style="171" customWidth="1"/>
    <col min="12549" max="12549" width="17.21875" style="171" customWidth="1"/>
    <col min="12550" max="12550" width="0.77734375" style="171" customWidth="1"/>
    <col min="12551" max="12551" width="16.21875" style="171" customWidth="1"/>
    <col min="12552" max="12552" width="0.77734375" style="171" customWidth="1"/>
    <col min="12553" max="12553" width="14.88671875" style="171" customWidth="1"/>
    <col min="12554" max="12554" width="13" style="171" customWidth="1"/>
    <col min="12555" max="12555" width="11.88671875" style="171" customWidth="1"/>
    <col min="12556" max="12556" width="26.44140625" style="171" customWidth="1"/>
    <col min="12557" max="12557" width="16.5546875" style="171" customWidth="1"/>
    <col min="12558" max="12558" width="10.44140625" style="171" customWidth="1"/>
    <col min="12559" max="12559" width="10.6640625" style="171" customWidth="1"/>
    <col min="12560" max="12800" width="8.88671875" style="171"/>
    <col min="12801" max="12801" width="6.33203125" style="171" customWidth="1"/>
    <col min="12802" max="12802" width="9.44140625" style="171" customWidth="1"/>
    <col min="12803" max="12803" width="32.44140625" style="171" customWidth="1"/>
    <col min="12804" max="12804" width="23.33203125" style="171" customWidth="1"/>
    <col min="12805" max="12805" width="17.21875" style="171" customWidth="1"/>
    <col min="12806" max="12806" width="0.77734375" style="171" customWidth="1"/>
    <col min="12807" max="12807" width="16.21875" style="171" customWidth="1"/>
    <col min="12808" max="12808" width="0.77734375" style="171" customWidth="1"/>
    <col min="12809" max="12809" width="14.88671875" style="171" customWidth="1"/>
    <col min="12810" max="12810" width="13" style="171" customWidth="1"/>
    <col min="12811" max="12811" width="11.88671875" style="171" customWidth="1"/>
    <col min="12812" max="12812" width="26.44140625" style="171" customWidth="1"/>
    <col min="12813" max="12813" width="16.5546875" style="171" customWidth="1"/>
    <col min="12814" max="12814" width="10.44140625" style="171" customWidth="1"/>
    <col min="12815" max="12815" width="10.6640625" style="171" customWidth="1"/>
    <col min="12816" max="13056" width="8.88671875" style="171"/>
    <col min="13057" max="13057" width="6.33203125" style="171" customWidth="1"/>
    <col min="13058" max="13058" width="9.44140625" style="171" customWidth="1"/>
    <col min="13059" max="13059" width="32.44140625" style="171" customWidth="1"/>
    <col min="13060" max="13060" width="23.33203125" style="171" customWidth="1"/>
    <col min="13061" max="13061" width="17.21875" style="171" customWidth="1"/>
    <col min="13062" max="13062" width="0.77734375" style="171" customWidth="1"/>
    <col min="13063" max="13063" width="16.21875" style="171" customWidth="1"/>
    <col min="13064" max="13064" width="0.77734375" style="171" customWidth="1"/>
    <col min="13065" max="13065" width="14.88671875" style="171" customWidth="1"/>
    <col min="13066" max="13066" width="13" style="171" customWidth="1"/>
    <col min="13067" max="13067" width="11.88671875" style="171" customWidth="1"/>
    <col min="13068" max="13068" width="26.44140625" style="171" customWidth="1"/>
    <col min="13069" max="13069" width="16.5546875" style="171" customWidth="1"/>
    <col min="13070" max="13070" width="10.44140625" style="171" customWidth="1"/>
    <col min="13071" max="13071" width="10.6640625" style="171" customWidth="1"/>
    <col min="13072" max="13312" width="8.88671875" style="171"/>
    <col min="13313" max="13313" width="6.33203125" style="171" customWidth="1"/>
    <col min="13314" max="13314" width="9.44140625" style="171" customWidth="1"/>
    <col min="13315" max="13315" width="32.44140625" style="171" customWidth="1"/>
    <col min="13316" max="13316" width="23.33203125" style="171" customWidth="1"/>
    <col min="13317" max="13317" width="17.21875" style="171" customWidth="1"/>
    <col min="13318" max="13318" width="0.77734375" style="171" customWidth="1"/>
    <col min="13319" max="13319" width="16.21875" style="171" customWidth="1"/>
    <col min="13320" max="13320" width="0.77734375" style="171" customWidth="1"/>
    <col min="13321" max="13321" width="14.88671875" style="171" customWidth="1"/>
    <col min="13322" max="13322" width="13" style="171" customWidth="1"/>
    <col min="13323" max="13323" width="11.88671875" style="171" customWidth="1"/>
    <col min="13324" max="13324" width="26.44140625" style="171" customWidth="1"/>
    <col min="13325" max="13325" width="16.5546875" style="171" customWidth="1"/>
    <col min="13326" max="13326" width="10.44140625" style="171" customWidth="1"/>
    <col min="13327" max="13327" width="10.6640625" style="171" customWidth="1"/>
    <col min="13328" max="13568" width="8.88671875" style="171"/>
    <col min="13569" max="13569" width="6.33203125" style="171" customWidth="1"/>
    <col min="13570" max="13570" width="9.44140625" style="171" customWidth="1"/>
    <col min="13571" max="13571" width="32.44140625" style="171" customWidth="1"/>
    <col min="13572" max="13572" width="23.33203125" style="171" customWidth="1"/>
    <col min="13573" max="13573" width="17.21875" style="171" customWidth="1"/>
    <col min="13574" max="13574" width="0.77734375" style="171" customWidth="1"/>
    <col min="13575" max="13575" width="16.21875" style="171" customWidth="1"/>
    <col min="13576" max="13576" width="0.77734375" style="171" customWidth="1"/>
    <col min="13577" max="13577" width="14.88671875" style="171" customWidth="1"/>
    <col min="13578" max="13578" width="13" style="171" customWidth="1"/>
    <col min="13579" max="13579" width="11.88671875" style="171" customWidth="1"/>
    <col min="13580" max="13580" width="26.44140625" style="171" customWidth="1"/>
    <col min="13581" max="13581" width="16.5546875" style="171" customWidth="1"/>
    <col min="13582" max="13582" width="10.44140625" style="171" customWidth="1"/>
    <col min="13583" max="13583" width="10.6640625" style="171" customWidth="1"/>
    <col min="13584" max="13824" width="8.88671875" style="171"/>
    <col min="13825" max="13825" width="6.33203125" style="171" customWidth="1"/>
    <col min="13826" max="13826" width="9.44140625" style="171" customWidth="1"/>
    <col min="13827" max="13827" width="32.44140625" style="171" customWidth="1"/>
    <col min="13828" max="13828" width="23.33203125" style="171" customWidth="1"/>
    <col min="13829" max="13829" width="17.21875" style="171" customWidth="1"/>
    <col min="13830" max="13830" width="0.77734375" style="171" customWidth="1"/>
    <col min="13831" max="13831" width="16.21875" style="171" customWidth="1"/>
    <col min="13832" max="13832" width="0.77734375" style="171" customWidth="1"/>
    <col min="13833" max="13833" width="14.88671875" style="171" customWidth="1"/>
    <col min="13834" max="13834" width="13" style="171" customWidth="1"/>
    <col min="13835" max="13835" width="11.88671875" style="171" customWidth="1"/>
    <col min="13836" max="13836" width="26.44140625" style="171" customWidth="1"/>
    <col min="13837" max="13837" width="16.5546875" style="171" customWidth="1"/>
    <col min="13838" max="13838" width="10.44140625" style="171" customWidth="1"/>
    <col min="13839" max="13839" width="10.6640625" style="171" customWidth="1"/>
    <col min="13840" max="14080" width="8.88671875" style="171"/>
    <col min="14081" max="14081" width="6.33203125" style="171" customWidth="1"/>
    <col min="14082" max="14082" width="9.44140625" style="171" customWidth="1"/>
    <col min="14083" max="14083" width="32.44140625" style="171" customWidth="1"/>
    <col min="14084" max="14084" width="23.33203125" style="171" customWidth="1"/>
    <col min="14085" max="14085" width="17.21875" style="171" customWidth="1"/>
    <col min="14086" max="14086" width="0.77734375" style="171" customWidth="1"/>
    <col min="14087" max="14087" width="16.21875" style="171" customWidth="1"/>
    <col min="14088" max="14088" width="0.77734375" style="171" customWidth="1"/>
    <col min="14089" max="14089" width="14.88671875" style="171" customWidth="1"/>
    <col min="14090" max="14090" width="13" style="171" customWidth="1"/>
    <col min="14091" max="14091" width="11.88671875" style="171" customWidth="1"/>
    <col min="14092" max="14092" width="26.44140625" style="171" customWidth="1"/>
    <col min="14093" max="14093" width="16.5546875" style="171" customWidth="1"/>
    <col min="14094" max="14094" width="10.44140625" style="171" customWidth="1"/>
    <col min="14095" max="14095" width="10.6640625" style="171" customWidth="1"/>
    <col min="14096" max="14336" width="8.88671875" style="171"/>
    <col min="14337" max="14337" width="6.33203125" style="171" customWidth="1"/>
    <col min="14338" max="14338" width="9.44140625" style="171" customWidth="1"/>
    <col min="14339" max="14339" width="32.44140625" style="171" customWidth="1"/>
    <col min="14340" max="14340" width="23.33203125" style="171" customWidth="1"/>
    <col min="14341" max="14341" width="17.21875" style="171" customWidth="1"/>
    <col min="14342" max="14342" width="0.77734375" style="171" customWidth="1"/>
    <col min="14343" max="14343" width="16.21875" style="171" customWidth="1"/>
    <col min="14344" max="14344" width="0.77734375" style="171" customWidth="1"/>
    <col min="14345" max="14345" width="14.88671875" style="171" customWidth="1"/>
    <col min="14346" max="14346" width="13" style="171" customWidth="1"/>
    <col min="14347" max="14347" width="11.88671875" style="171" customWidth="1"/>
    <col min="14348" max="14348" width="26.44140625" style="171" customWidth="1"/>
    <col min="14349" max="14349" width="16.5546875" style="171" customWidth="1"/>
    <col min="14350" max="14350" width="10.44140625" style="171" customWidth="1"/>
    <col min="14351" max="14351" width="10.6640625" style="171" customWidth="1"/>
    <col min="14352" max="14592" width="8.88671875" style="171"/>
    <col min="14593" max="14593" width="6.33203125" style="171" customWidth="1"/>
    <col min="14594" max="14594" width="9.44140625" style="171" customWidth="1"/>
    <col min="14595" max="14595" width="32.44140625" style="171" customWidth="1"/>
    <col min="14596" max="14596" width="23.33203125" style="171" customWidth="1"/>
    <col min="14597" max="14597" width="17.21875" style="171" customWidth="1"/>
    <col min="14598" max="14598" width="0.77734375" style="171" customWidth="1"/>
    <col min="14599" max="14599" width="16.21875" style="171" customWidth="1"/>
    <col min="14600" max="14600" width="0.77734375" style="171" customWidth="1"/>
    <col min="14601" max="14601" width="14.88671875" style="171" customWidth="1"/>
    <col min="14602" max="14602" width="13" style="171" customWidth="1"/>
    <col min="14603" max="14603" width="11.88671875" style="171" customWidth="1"/>
    <col min="14604" max="14604" width="26.44140625" style="171" customWidth="1"/>
    <col min="14605" max="14605" width="16.5546875" style="171" customWidth="1"/>
    <col min="14606" max="14606" width="10.44140625" style="171" customWidth="1"/>
    <col min="14607" max="14607" width="10.6640625" style="171" customWidth="1"/>
    <col min="14608" max="14848" width="8.88671875" style="171"/>
    <col min="14849" max="14849" width="6.33203125" style="171" customWidth="1"/>
    <col min="14850" max="14850" width="9.44140625" style="171" customWidth="1"/>
    <col min="14851" max="14851" width="32.44140625" style="171" customWidth="1"/>
    <col min="14852" max="14852" width="23.33203125" style="171" customWidth="1"/>
    <col min="14853" max="14853" width="17.21875" style="171" customWidth="1"/>
    <col min="14854" max="14854" width="0.77734375" style="171" customWidth="1"/>
    <col min="14855" max="14855" width="16.21875" style="171" customWidth="1"/>
    <col min="14856" max="14856" width="0.77734375" style="171" customWidth="1"/>
    <col min="14857" max="14857" width="14.88671875" style="171" customWidth="1"/>
    <col min="14858" max="14858" width="13" style="171" customWidth="1"/>
    <col min="14859" max="14859" width="11.88671875" style="171" customWidth="1"/>
    <col min="14860" max="14860" width="26.44140625" style="171" customWidth="1"/>
    <col min="14861" max="14861" width="16.5546875" style="171" customWidth="1"/>
    <col min="14862" max="14862" width="10.44140625" style="171" customWidth="1"/>
    <col min="14863" max="14863" width="10.6640625" style="171" customWidth="1"/>
    <col min="14864" max="15104" width="8.88671875" style="171"/>
    <col min="15105" max="15105" width="6.33203125" style="171" customWidth="1"/>
    <col min="15106" max="15106" width="9.44140625" style="171" customWidth="1"/>
    <col min="15107" max="15107" width="32.44140625" style="171" customWidth="1"/>
    <col min="15108" max="15108" width="23.33203125" style="171" customWidth="1"/>
    <col min="15109" max="15109" width="17.21875" style="171" customWidth="1"/>
    <col min="15110" max="15110" width="0.77734375" style="171" customWidth="1"/>
    <col min="15111" max="15111" width="16.21875" style="171" customWidth="1"/>
    <col min="15112" max="15112" width="0.77734375" style="171" customWidth="1"/>
    <col min="15113" max="15113" width="14.88671875" style="171" customWidth="1"/>
    <col min="15114" max="15114" width="13" style="171" customWidth="1"/>
    <col min="15115" max="15115" width="11.88671875" style="171" customWidth="1"/>
    <col min="15116" max="15116" width="26.44140625" style="171" customWidth="1"/>
    <col min="15117" max="15117" width="16.5546875" style="171" customWidth="1"/>
    <col min="15118" max="15118" width="10.44140625" style="171" customWidth="1"/>
    <col min="15119" max="15119" width="10.6640625" style="171" customWidth="1"/>
    <col min="15120" max="15360" width="8.88671875" style="171"/>
    <col min="15361" max="15361" width="6.33203125" style="171" customWidth="1"/>
    <col min="15362" max="15362" width="9.44140625" style="171" customWidth="1"/>
    <col min="15363" max="15363" width="32.44140625" style="171" customWidth="1"/>
    <col min="15364" max="15364" width="23.33203125" style="171" customWidth="1"/>
    <col min="15365" max="15365" width="17.21875" style="171" customWidth="1"/>
    <col min="15366" max="15366" width="0.77734375" style="171" customWidth="1"/>
    <col min="15367" max="15367" width="16.21875" style="171" customWidth="1"/>
    <col min="15368" max="15368" width="0.77734375" style="171" customWidth="1"/>
    <col min="15369" max="15369" width="14.88671875" style="171" customWidth="1"/>
    <col min="15370" max="15370" width="13" style="171" customWidth="1"/>
    <col min="15371" max="15371" width="11.88671875" style="171" customWidth="1"/>
    <col min="15372" max="15372" width="26.44140625" style="171" customWidth="1"/>
    <col min="15373" max="15373" width="16.5546875" style="171" customWidth="1"/>
    <col min="15374" max="15374" width="10.44140625" style="171" customWidth="1"/>
    <col min="15375" max="15375" width="10.6640625" style="171" customWidth="1"/>
    <col min="15376" max="15616" width="8.88671875" style="171"/>
    <col min="15617" max="15617" width="6.33203125" style="171" customWidth="1"/>
    <col min="15618" max="15618" width="9.44140625" style="171" customWidth="1"/>
    <col min="15619" max="15619" width="32.44140625" style="171" customWidth="1"/>
    <col min="15620" max="15620" width="23.33203125" style="171" customWidth="1"/>
    <col min="15621" max="15621" width="17.21875" style="171" customWidth="1"/>
    <col min="15622" max="15622" width="0.77734375" style="171" customWidth="1"/>
    <col min="15623" max="15623" width="16.21875" style="171" customWidth="1"/>
    <col min="15624" max="15624" width="0.77734375" style="171" customWidth="1"/>
    <col min="15625" max="15625" width="14.88671875" style="171" customWidth="1"/>
    <col min="15626" max="15626" width="13" style="171" customWidth="1"/>
    <col min="15627" max="15627" width="11.88671875" style="171" customWidth="1"/>
    <col min="15628" max="15628" width="26.44140625" style="171" customWidth="1"/>
    <col min="15629" max="15629" width="16.5546875" style="171" customWidth="1"/>
    <col min="15630" max="15630" width="10.44140625" style="171" customWidth="1"/>
    <col min="15631" max="15631" width="10.6640625" style="171" customWidth="1"/>
    <col min="15632" max="15872" width="8.88671875" style="171"/>
    <col min="15873" max="15873" width="6.33203125" style="171" customWidth="1"/>
    <col min="15874" max="15874" width="9.44140625" style="171" customWidth="1"/>
    <col min="15875" max="15875" width="32.44140625" style="171" customWidth="1"/>
    <col min="15876" max="15876" width="23.33203125" style="171" customWidth="1"/>
    <col min="15877" max="15877" width="17.21875" style="171" customWidth="1"/>
    <col min="15878" max="15878" width="0.77734375" style="171" customWidth="1"/>
    <col min="15879" max="15879" width="16.21875" style="171" customWidth="1"/>
    <col min="15880" max="15880" width="0.77734375" style="171" customWidth="1"/>
    <col min="15881" max="15881" width="14.88671875" style="171" customWidth="1"/>
    <col min="15882" max="15882" width="13" style="171" customWidth="1"/>
    <col min="15883" max="15883" width="11.88671875" style="171" customWidth="1"/>
    <col min="15884" max="15884" width="26.44140625" style="171" customWidth="1"/>
    <col min="15885" max="15885" width="16.5546875" style="171" customWidth="1"/>
    <col min="15886" max="15886" width="10.44140625" style="171" customWidth="1"/>
    <col min="15887" max="15887" width="10.6640625" style="171" customWidth="1"/>
    <col min="15888" max="16128" width="8.88671875" style="171"/>
    <col min="16129" max="16129" width="6.33203125" style="171" customWidth="1"/>
    <col min="16130" max="16130" width="9.44140625" style="171" customWidth="1"/>
    <col min="16131" max="16131" width="32.44140625" style="171" customWidth="1"/>
    <col min="16132" max="16132" width="23.33203125" style="171" customWidth="1"/>
    <col min="16133" max="16133" width="17.21875" style="171" customWidth="1"/>
    <col min="16134" max="16134" width="0.77734375" style="171" customWidth="1"/>
    <col min="16135" max="16135" width="16.21875" style="171" customWidth="1"/>
    <col min="16136" max="16136" width="0.77734375" style="171" customWidth="1"/>
    <col min="16137" max="16137" width="14.88671875" style="171" customWidth="1"/>
    <col min="16138" max="16138" width="13" style="171" customWidth="1"/>
    <col min="16139" max="16139" width="11.88671875" style="171" customWidth="1"/>
    <col min="16140" max="16140" width="26.44140625" style="171" customWidth="1"/>
    <col min="16141" max="16141" width="16.5546875" style="171" customWidth="1"/>
    <col min="16142" max="16142" width="10.44140625" style="171" customWidth="1"/>
    <col min="16143" max="16143" width="10.6640625" style="171" customWidth="1"/>
    <col min="16144" max="16384" width="8.88671875" style="171"/>
  </cols>
  <sheetData>
    <row r="1" spans="1:15" ht="15.75">
      <c r="A1" s="245" t="s">
        <v>2</v>
      </c>
    </row>
    <row r="2" spans="1:15" ht="15.75">
      <c r="A2" s="245" t="s">
        <v>2</v>
      </c>
    </row>
    <row r="3" spans="1:15" ht="15">
      <c r="A3" s="427" t="s">
        <v>483</v>
      </c>
      <c r="B3" s="427" t="s">
        <v>380</v>
      </c>
      <c r="C3" s="427" t="s">
        <v>380</v>
      </c>
      <c r="D3" s="427" t="s">
        <v>380</v>
      </c>
      <c r="E3" s="427" t="s">
        <v>380</v>
      </c>
      <c r="F3" s="427" t="s">
        <v>380</v>
      </c>
      <c r="G3" s="427" t="s">
        <v>380</v>
      </c>
      <c r="H3" s="427" t="s">
        <v>380</v>
      </c>
      <c r="I3" s="427" t="s">
        <v>380</v>
      </c>
      <c r="J3" s="427" t="s">
        <v>380</v>
      </c>
      <c r="K3" s="427" t="s">
        <v>380</v>
      </c>
      <c r="L3" s="427" t="s">
        <v>380</v>
      </c>
      <c r="M3" s="189"/>
      <c r="N3" s="189"/>
      <c r="O3" s="189"/>
    </row>
    <row r="4" spans="1:15" ht="15">
      <c r="A4" s="442" t="s">
        <v>482</v>
      </c>
      <c r="B4" s="442"/>
      <c r="C4" s="442"/>
      <c r="D4" s="442"/>
      <c r="E4" s="442"/>
      <c r="F4" s="442"/>
      <c r="G4" s="442"/>
      <c r="H4" s="442"/>
      <c r="I4" s="442"/>
      <c r="J4" s="442"/>
      <c r="K4" s="442"/>
      <c r="L4" s="442"/>
      <c r="M4" s="246"/>
      <c r="N4" s="246"/>
      <c r="O4" s="246"/>
    </row>
    <row r="5" spans="1:15" ht="15">
      <c r="A5" s="442" t="s">
        <v>411</v>
      </c>
      <c r="B5" s="442"/>
      <c r="C5" s="442"/>
      <c r="D5" s="442"/>
      <c r="E5" s="442"/>
      <c r="F5" s="442"/>
      <c r="G5" s="442"/>
      <c r="H5" s="442"/>
      <c r="I5" s="442"/>
      <c r="J5" s="442"/>
      <c r="K5" s="442"/>
      <c r="L5" s="442"/>
      <c r="M5" s="190"/>
      <c r="N5" s="190"/>
      <c r="O5" s="190"/>
    </row>
    <row r="6" spans="1:15" ht="15">
      <c r="A6" s="443" t="s">
        <v>400</v>
      </c>
      <c r="B6" s="443"/>
      <c r="C6" s="443"/>
      <c r="D6" s="443"/>
      <c r="E6" s="443"/>
      <c r="F6" s="443"/>
      <c r="G6" s="443"/>
      <c r="H6" s="443"/>
      <c r="I6" s="443"/>
      <c r="J6" s="443"/>
      <c r="K6" s="443"/>
      <c r="L6" s="443"/>
      <c r="M6" s="247"/>
      <c r="N6" s="247"/>
      <c r="O6" s="247"/>
    </row>
    <row r="7" spans="1:15" ht="15">
      <c r="A7" s="247"/>
      <c r="B7" s="247"/>
      <c r="C7" s="247"/>
      <c r="D7" s="247"/>
      <c r="E7" s="247"/>
      <c r="F7" s="247"/>
      <c r="G7" s="247"/>
      <c r="H7" s="248"/>
      <c r="I7" s="187"/>
      <c r="J7" s="187"/>
      <c r="K7" s="187"/>
      <c r="L7" s="187"/>
      <c r="M7" s="187"/>
      <c r="N7" s="187"/>
      <c r="O7" s="187"/>
    </row>
    <row r="8" spans="1:15" ht="12.75" customHeight="1">
      <c r="A8" s="249"/>
      <c r="B8" s="249" t="s">
        <v>367</v>
      </c>
      <c r="C8" s="249" t="s">
        <v>368</v>
      </c>
      <c r="D8" s="250" t="s">
        <v>412</v>
      </c>
      <c r="E8" s="250" t="s">
        <v>370</v>
      </c>
      <c r="F8" s="249"/>
      <c r="G8" s="249"/>
      <c r="H8" s="249"/>
      <c r="I8" s="249"/>
      <c r="J8" s="249"/>
      <c r="K8" s="249"/>
      <c r="L8" s="249"/>
      <c r="M8" s="249"/>
      <c r="N8" s="249"/>
      <c r="O8" s="249"/>
    </row>
    <row r="9" spans="1:15">
      <c r="A9" s="188"/>
    </row>
    <row r="10" spans="1:15" ht="18">
      <c r="A10" s="178"/>
      <c r="B10" s="438" t="s">
        <v>413</v>
      </c>
      <c r="C10" s="438"/>
      <c r="D10" s="438"/>
      <c r="E10" s="438"/>
      <c r="F10" s="438"/>
      <c r="G10" s="438"/>
      <c r="H10" s="438"/>
      <c r="I10" s="438"/>
      <c r="J10" s="438"/>
      <c r="K10" s="438"/>
      <c r="O10" s="175"/>
    </row>
    <row r="11" spans="1:15">
      <c r="A11" s="178"/>
      <c r="I11" s="177"/>
      <c r="J11" s="177"/>
      <c r="O11" s="175"/>
    </row>
    <row r="12" spans="1:15" ht="12.75" customHeight="1">
      <c r="A12" s="173" t="s">
        <v>4</v>
      </c>
      <c r="B12" s="183"/>
      <c r="C12" s="251"/>
      <c r="D12" s="252"/>
      <c r="E12" s="444" t="s">
        <v>381</v>
      </c>
      <c r="F12" s="252"/>
      <c r="G12" s="446"/>
      <c r="H12" s="365"/>
      <c r="I12" s="448"/>
      <c r="J12" s="174"/>
      <c r="K12" s="179"/>
      <c r="L12" s="253"/>
      <c r="M12" s="179"/>
      <c r="N12" s="179"/>
      <c r="O12" s="175"/>
    </row>
    <row r="13" spans="1:15">
      <c r="A13" s="173" t="s">
        <v>371</v>
      </c>
      <c r="B13" s="181"/>
      <c r="C13" s="183"/>
      <c r="D13" s="254" t="s">
        <v>402</v>
      </c>
      <c r="E13" s="445"/>
      <c r="F13" s="255"/>
      <c r="G13" s="447"/>
      <c r="H13" s="256"/>
      <c r="I13" s="449"/>
      <c r="J13" s="174"/>
      <c r="K13" s="257"/>
      <c r="L13" s="258"/>
      <c r="M13" s="176"/>
      <c r="N13" s="176"/>
    </row>
    <row r="14" spans="1:15">
      <c r="A14" s="181"/>
      <c r="B14" s="181"/>
      <c r="C14" s="183"/>
      <c r="D14" s="259"/>
      <c r="E14" s="186"/>
      <c r="F14" s="186"/>
      <c r="G14" s="366"/>
      <c r="H14" s="185"/>
      <c r="I14" s="175"/>
      <c r="J14" s="177"/>
      <c r="K14" s="257"/>
      <c r="L14" s="258"/>
      <c r="M14" s="176"/>
      <c r="N14" s="176"/>
    </row>
    <row r="15" spans="1:15">
      <c r="A15" s="181">
        <v>1</v>
      </c>
      <c r="B15" s="181"/>
      <c r="D15" s="260"/>
      <c r="E15" s="261"/>
      <c r="F15" s="186"/>
      <c r="G15" s="276"/>
      <c r="H15" s="276"/>
      <c r="I15" s="276"/>
      <c r="K15" s="261"/>
      <c r="L15" s="261"/>
      <c r="M15" s="176"/>
      <c r="N15" s="176"/>
    </row>
    <row r="16" spans="1:15">
      <c r="A16" s="181"/>
      <c r="B16" s="181"/>
      <c r="C16" s="260"/>
      <c r="D16" s="260"/>
      <c r="E16" s="261"/>
      <c r="F16" s="186"/>
      <c r="G16" s="276"/>
      <c r="H16" s="276"/>
      <c r="I16" s="276"/>
      <c r="K16" s="261"/>
      <c r="L16" s="261"/>
      <c r="M16" s="176"/>
      <c r="N16" s="176"/>
    </row>
    <row r="17" spans="1:14" ht="15">
      <c r="A17" s="181">
        <f>+A15+1</f>
        <v>2</v>
      </c>
      <c r="B17" s="181"/>
      <c r="C17" s="260" t="s">
        <v>414</v>
      </c>
      <c r="D17" s="182" t="s">
        <v>484</v>
      </c>
      <c r="E17" s="262">
        <v>2470</v>
      </c>
      <c r="F17" s="186"/>
      <c r="G17" s="367"/>
      <c r="H17" s="276"/>
      <c r="I17" s="184"/>
      <c r="J17" s="170"/>
      <c r="K17" s="184"/>
      <c r="L17" s="261"/>
      <c r="M17" s="176"/>
      <c r="N17" s="176"/>
    </row>
    <row r="18" spans="1:14">
      <c r="A18" s="181"/>
      <c r="B18" s="181"/>
      <c r="C18" s="260"/>
      <c r="D18" s="170"/>
      <c r="E18" s="170"/>
      <c r="F18" s="170"/>
      <c r="G18" s="180"/>
      <c r="H18" s="180"/>
      <c r="I18" s="263"/>
      <c r="J18" s="170"/>
      <c r="K18" s="170"/>
      <c r="L18" s="261"/>
      <c r="M18" s="176"/>
      <c r="N18" s="176"/>
    </row>
    <row r="19" spans="1:14" ht="15">
      <c r="A19" s="181">
        <f>+A17+1</f>
        <v>3</v>
      </c>
      <c r="B19" s="181"/>
      <c r="C19" s="260" t="s">
        <v>415</v>
      </c>
      <c r="D19" s="182" t="s">
        <v>485</v>
      </c>
      <c r="E19" s="264"/>
      <c r="F19" s="186"/>
      <c r="G19" s="368"/>
      <c r="H19" s="185"/>
      <c r="I19" s="184"/>
      <c r="J19" s="177"/>
      <c r="K19" s="257"/>
      <c r="L19" s="258"/>
      <c r="M19" s="176"/>
      <c r="N19" s="176"/>
    </row>
    <row r="20" spans="1:14">
      <c r="A20" s="181"/>
      <c r="B20" s="181"/>
      <c r="C20" s="260"/>
      <c r="D20" s="182"/>
      <c r="E20" s="170"/>
      <c r="F20" s="170"/>
      <c r="G20" s="180"/>
      <c r="H20" s="180"/>
      <c r="I20" s="180"/>
      <c r="J20" s="170"/>
      <c r="K20" s="257"/>
      <c r="L20" s="258"/>
      <c r="M20" s="176"/>
      <c r="N20" s="176"/>
    </row>
    <row r="21" spans="1:14" ht="15">
      <c r="A21" s="181">
        <f>+A19+1</f>
        <v>4</v>
      </c>
      <c r="B21" s="181"/>
      <c r="C21" s="265" t="s">
        <v>416</v>
      </c>
      <c r="D21" s="182" t="s">
        <v>486</v>
      </c>
      <c r="E21" s="264"/>
      <c r="F21" s="186"/>
      <c r="G21" s="368"/>
      <c r="H21" s="185"/>
      <c r="I21" s="184"/>
      <c r="J21" s="177"/>
      <c r="K21" s="257"/>
      <c r="L21" s="258"/>
      <c r="M21" s="176"/>
      <c r="N21" s="176"/>
    </row>
    <row r="22" spans="1:14">
      <c r="A22" s="181"/>
      <c r="B22" s="181"/>
      <c r="C22" s="183"/>
      <c r="D22" s="259"/>
      <c r="E22" s="186"/>
      <c r="F22" s="186"/>
      <c r="G22" s="175"/>
      <c r="H22" s="185"/>
      <c r="I22" s="175"/>
      <c r="J22" s="177"/>
      <c r="K22" s="257"/>
      <c r="L22" s="258"/>
      <c r="M22" s="176"/>
      <c r="N22" s="176"/>
    </row>
    <row r="23" spans="1:14">
      <c r="A23" s="266"/>
      <c r="B23" s="266"/>
      <c r="C23" s="267"/>
      <c r="D23" s="268"/>
      <c r="E23" s="269"/>
      <c r="F23" s="269"/>
      <c r="G23" s="270"/>
      <c r="H23" s="271"/>
      <c r="I23" s="270"/>
      <c r="J23" s="272"/>
      <c r="K23" s="273"/>
      <c r="L23" s="274"/>
      <c r="M23" s="176"/>
      <c r="N23" s="176"/>
    </row>
    <row r="24" spans="1:14" ht="18">
      <c r="A24" s="181"/>
      <c r="B24" s="438" t="s">
        <v>417</v>
      </c>
      <c r="C24" s="438"/>
      <c r="D24" s="438"/>
      <c r="E24" s="438"/>
      <c r="F24" s="438"/>
      <c r="G24" s="438"/>
      <c r="H24" s="438"/>
      <c r="I24" s="438"/>
      <c r="J24" s="438"/>
      <c r="K24" s="438"/>
      <c r="L24" s="258"/>
      <c r="M24" s="176"/>
      <c r="N24" s="176"/>
    </row>
    <row r="25" spans="1:14" ht="12.75" customHeight="1">
      <c r="A25" s="181"/>
      <c r="B25" s="275"/>
      <c r="C25" s="183"/>
      <c r="D25" s="276"/>
      <c r="E25" s="277"/>
      <c r="F25" s="171"/>
      <c r="G25" s="277" t="s">
        <v>418</v>
      </c>
      <c r="I25" s="278" t="s">
        <v>38</v>
      </c>
      <c r="J25" s="278" t="s">
        <v>38</v>
      </c>
      <c r="K25" s="278" t="s">
        <v>419</v>
      </c>
      <c r="L25" s="258"/>
      <c r="M25" s="176"/>
      <c r="N25" s="176"/>
    </row>
    <row r="26" spans="1:14" ht="12.75" customHeight="1">
      <c r="A26" s="181"/>
      <c r="B26" s="275"/>
      <c r="C26" s="183"/>
      <c r="D26" s="279" t="s">
        <v>420</v>
      </c>
      <c r="E26" s="278" t="s">
        <v>421</v>
      </c>
      <c r="F26" s="171"/>
      <c r="G26" s="278" t="s">
        <v>38</v>
      </c>
      <c r="I26" s="278" t="s">
        <v>422</v>
      </c>
      <c r="J26" s="278" t="s">
        <v>423</v>
      </c>
      <c r="K26" s="278" t="s">
        <v>424</v>
      </c>
      <c r="L26" s="258"/>
      <c r="M26" s="176"/>
      <c r="N26" s="176"/>
    </row>
    <row r="27" spans="1:14" ht="12.75" customHeight="1">
      <c r="A27" s="181">
        <f>+A21+1</f>
        <v>5</v>
      </c>
      <c r="B27" s="275"/>
      <c r="C27" s="183"/>
      <c r="D27" s="280" t="s">
        <v>425</v>
      </c>
      <c r="E27" s="280" t="s">
        <v>426</v>
      </c>
      <c r="F27" s="171"/>
      <c r="G27" s="280" t="s">
        <v>427</v>
      </c>
      <c r="I27" s="280" t="s">
        <v>427</v>
      </c>
      <c r="J27" s="280" t="s">
        <v>427</v>
      </c>
      <c r="K27" s="280" t="s">
        <v>428</v>
      </c>
      <c r="L27" s="258"/>
      <c r="M27" s="176"/>
      <c r="N27" s="176"/>
    </row>
    <row r="28" spans="1:14">
      <c r="A28" s="181"/>
      <c r="B28" s="181"/>
      <c r="C28" s="183"/>
      <c r="D28" s="259"/>
      <c r="E28" s="186"/>
      <c r="F28" s="186"/>
      <c r="G28" s="175"/>
      <c r="H28" s="185"/>
      <c r="I28" s="175"/>
      <c r="J28" s="177"/>
      <c r="K28" s="281"/>
      <c r="L28" s="258"/>
      <c r="M28" s="176"/>
      <c r="N28" s="176"/>
    </row>
    <row r="29" spans="1:14">
      <c r="A29" s="181">
        <f>+A27+1</f>
        <v>6</v>
      </c>
      <c r="B29" s="181"/>
      <c r="C29" s="171" t="s">
        <v>491</v>
      </c>
      <c r="D29" s="282">
        <f>ROUND(D53,0)</f>
        <v>354113</v>
      </c>
      <c r="E29" s="283">
        <f>ROUND(E53,0)</f>
        <v>0</v>
      </c>
      <c r="F29" s="284"/>
      <c r="G29" s="282">
        <f>ROUND(G53,0)</f>
        <v>0</v>
      </c>
      <c r="H29" s="185"/>
      <c r="I29" s="282">
        <f>ROUND(I53,0)</f>
        <v>354113</v>
      </c>
      <c r="J29" s="285">
        <f>+J53</f>
        <v>0</v>
      </c>
      <c r="K29" s="282">
        <f>ROUND(K53,0)</f>
        <v>354113</v>
      </c>
      <c r="L29" s="258"/>
      <c r="M29" s="176"/>
      <c r="N29" s="176"/>
    </row>
    <row r="30" spans="1:14">
      <c r="A30" s="181"/>
      <c r="B30" s="181"/>
      <c r="D30" s="259"/>
      <c r="E30" s="186"/>
      <c r="F30" s="186"/>
      <c r="G30" s="175"/>
      <c r="H30" s="185"/>
      <c r="I30" s="175"/>
      <c r="J30" s="177"/>
      <c r="K30" s="257"/>
      <c r="L30" s="258"/>
      <c r="M30" s="176"/>
      <c r="N30" s="176"/>
    </row>
    <row r="31" spans="1:14">
      <c r="A31" s="171"/>
      <c r="E31" s="171"/>
      <c r="F31" s="171"/>
      <c r="J31" s="177"/>
      <c r="K31" s="257"/>
      <c r="L31" s="258"/>
      <c r="M31" s="176"/>
      <c r="N31" s="176"/>
    </row>
    <row r="32" spans="1:14" ht="18">
      <c r="A32" s="181"/>
      <c r="B32" s="439" t="str">
        <f>"Prepayments Account 165 - Balance @ 12/31/"&amp;D34&amp;""</f>
        <v>Prepayments Account 165 - Balance @ 12/31/2018</v>
      </c>
      <c r="C32" s="440"/>
      <c r="D32" s="440"/>
      <c r="E32" s="440"/>
      <c r="F32" s="440"/>
      <c r="G32" s="440"/>
      <c r="H32" s="440"/>
      <c r="I32" s="440"/>
      <c r="J32" s="440"/>
      <c r="K32" s="257"/>
      <c r="L32" s="258"/>
      <c r="M32" s="176"/>
      <c r="N32" s="176"/>
    </row>
    <row r="33" spans="1:14">
      <c r="A33" s="181"/>
      <c r="B33" s="286"/>
      <c r="C33" s="287"/>
      <c r="D33" s="276"/>
      <c r="E33" s="277"/>
      <c r="F33" s="171"/>
      <c r="G33" s="277" t="s">
        <v>418</v>
      </c>
      <c r="I33" s="278" t="s">
        <v>38</v>
      </c>
      <c r="J33" s="278" t="s">
        <v>38</v>
      </c>
      <c r="K33" s="278" t="s">
        <v>419</v>
      </c>
      <c r="L33" s="170"/>
      <c r="M33" s="176"/>
      <c r="N33" s="176"/>
    </row>
    <row r="34" spans="1:14">
      <c r="A34" s="181"/>
      <c r="B34" s="286"/>
      <c r="C34" s="288"/>
      <c r="D34" s="279" t="s">
        <v>492</v>
      </c>
      <c r="E34" s="278" t="s">
        <v>421</v>
      </c>
      <c r="F34" s="171"/>
      <c r="G34" s="278" t="s">
        <v>38</v>
      </c>
      <c r="I34" s="278" t="s">
        <v>422</v>
      </c>
      <c r="J34" s="278" t="s">
        <v>423</v>
      </c>
      <c r="K34" s="278" t="s">
        <v>424</v>
      </c>
      <c r="L34" s="170"/>
      <c r="M34" s="176"/>
      <c r="N34" s="176"/>
    </row>
    <row r="35" spans="1:14">
      <c r="A35" s="181" t="e">
        <f>+#REF!+1</f>
        <v>#REF!</v>
      </c>
      <c r="B35" s="280" t="s">
        <v>429</v>
      </c>
      <c r="C35" s="280" t="s">
        <v>344</v>
      </c>
      <c r="D35" s="280" t="s">
        <v>425</v>
      </c>
      <c r="E35" s="280" t="s">
        <v>426</v>
      </c>
      <c r="F35" s="171"/>
      <c r="G35" s="280" t="s">
        <v>427</v>
      </c>
      <c r="I35" s="280" t="s">
        <v>427</v>
      </c>
      <c r="J35" s="280" t="s">
        <v>427</v>
      </c>
      <c r="K35" s="280" t="s">
        <v>428</v>
      </c>
      <c r="L35" s="280" t="s">
        <v>430</v>
      </c>
      <c r="M35" s="176"/>
      <c r="N35" s="176"/>
    </row>
    <row r="36" spans="1:14">
      <c r="A36" s="181"/>
      <c r="B36" s="286"/>
      <c r="C36" s="287"/>
      <c r="D36" s="287"/>
      <c r="E36" s="287"/>
      <c r="F36" s="171"/>
      <c r="G36" s="287"/>
      <c r="I36" s="287"/>
      <c r="J36" s="287"/>
      <c r="K36" s="281"/>
      <c r="L36" s="170"/>
      <c r="M36" s="176"/>
      <c r="N36" s="176"/>
    </row>
    <row r="37" spans="1:14" ht="14.25">
      <c r="A37" s="181" t="e">
        <f>+A35+1</f>
        <v>#REF!</v>
      </c>
      <c r="B37" s="289">
        <v>1650001</v>
      </c>
      <c r="C37" s="290" t="s">
        <v>431</v>
      </c>
      <c r="D37" s="291">
        <v>205967.41699999999</v>
      </c>
      <c r="E37" s="292">
        <f t="shared" ref="E37:E51" si="0">+D37-K37</f>
        <v>0</v>
      </c>
      <c r="F37" s="171"/>
      <c r="G37" s="293"/>
      <c r="I37" s="293">
        <f>+D37</f>
        <v>205967.41699999999</v>
      </c>
      <c r="J37" s="293"/>
      <c r="K37" s="293">
        <f>+G37+I37+J37</f>
        <v>205967.41699999999</v>
      </c>
      <c r="L37" s="170"/>
      <c r="M37" s="176"/>
      <c r="N37" s="176"/>
    </row>
    <row r="38" spans="1:14" ht="14.25">
      <c r="A38" s="181" t="e">
        <f>+A37+1</f>
        <v>#REF!</v>
      </c>
      <c r="B38" s="289">
        <v>1650021</v>
      </c>
      <c r="C38" s="294" t="s">
        <v>432</v>
      </c>
      <c r="D38" s="291">
        <v>98733.36</v>
      </c>
      <c r="E38" s="292">
        <f t="shared" si="0"/>
        <v>0</v>
      </c>
      <c r="F38" s="171"/>
      <c r="G38" s="293"/>
      <c r="I38" s="293">
        <f>+D38</f>
        <v>98733.36</v>
      </c>
      <c r="J38" s="293"/>
      <c r="K38" s="293">
        <f t="shared" ref="K38:K51" si="1">+G38+I38+J38</f>
        <v>98733.36</v>
      </c>
      <c r="L38" s="170"/>
      <c r="M38" s="176"/>
      <c r="N38" s="176"/>
    </row>
    <row r="39" spans="1:14" ht="14.25">
      <c r="A39" s="181" t="e">
        <f t="shared" ref="A39:A52" si="2">+A38+1</f>
        <v>#REF!</v>
      </c>
      <c r="B39" s="289">
        <v>1650023</v>
      </c>
      <c r="C39" s="294" t="s">
        <v>433</v>
      </c>
      <c r="D39" s="291">
        <v>49412.47</v>
      </c>
      <c r="E39" s="292">
        <f t="shared" si="0"/>
        <v>0</v>
      </c>
      <c r="F39" s="171"/>
      <c r="G39" s="293"/>
      <c r="I39" s="293">
        <f>+D39</f>
        <v>49412.47</v>
      </c>
      <c r="J39" s="293"/>
      <c r="K39" s="293">
        <f t="shared" si="1"/>
        <v>49412.47</v>
      </c>
      <c r="L39" s="170"/>
      <c r="M39" s="176"/>
      <c r="N39" s="176"/>
    </row>
    <row r="40" spans="1:14" ht="14.25">
      <c r="A40" s="181" t="e">
        <f t="shared" si="2"/>
        <v>#REF!</v>
      </c>
      <c r="B40" s="289">
        <v>1650003</v>
      </c>
      <c r="C40" s="294" t="s">
        <v>434</v>
      </c>
      <c r="D40" s="291">
        <v>0</v>
      </c>
      <c r="E40" s="292">
        <f t="shared" si="0"/>
        <v>0</v>
      </c>
      <c r="F40" s="171"/>
      <c r="G40" s="293"/>
      <c r="I40" s="293">
        <f t="shared" ref="I40:I47" si="3">+D40</f>
        <v>0</v>
      </c>
      <c r="J40" s="293"/>
      <c r="K40" s="293">
        <f t="shared" si="1"/>
        <v>0</v>
      </c>
      <c r="L40" s="170"/>
      <c r="M40" s="176"/>
      <c r="N40" s="176"/>
    </row>
    <row r="41" spans="1:14" ht="14.25">
      <c r="A41" s="181" t="e">
        <f t="shared" si="2"/>
        <v>#REF!</v>
      </c>
      <c r="B41" s="289">
        <v>165001217</v>
      </c>
      <c r="C41" s="294" t="s">
        <v>435</v>
      </c>
      <c r="D41" s="291">
        <v>0</v>
      </c>
      <c r="E41" s="292">
        <f t="shared" si="0"/>
        <v>0</v>
      </c>
      <c r="F41" s="171"/>
      <c r="G41" s="293"/>
      <c r="I41" s="293">
        <f t="shared" si="3"/>
        <v>0</v>
      </c>
      <c r="J41" s="293"/>
      <c r="K41" s="293">
        <f t="shared" si="1"/>
        <v>0</v>
      </c>
      <c r="L41" s="180"/>
      <c r="M41" s="176"/>
      <c r="N41" s="176"/>
    </row>
    <row r="42" spans="1:14" ht="14.25">
      <c r="A42" s="181" t="e">
        <f t="shared" si="2"/>
        <v>#REF!</v>
      </c>
      <c r="B42" s="289">
        <v>1650005</v>
      </c>
      <c r="C42" s="294" t="s">
        <v>436</v>
      </c>
      <c r="D42" s="291">
        <v>0</v>
      </c>
      <c r="E42" s="292">
        <f t="shared" si="0"/>
        <v>0</v>
      </c>
      <c r="F42" s="171"/>
      <c r="G42" s="293"/>
      <c r="I42" s="293">
        <f t="shared" si="3"/>
        <v>0</v>
      </c>
      <c r="J42" s="293"/>
      <c r="K42" s="293">
        <f t="shared" si="1"/>
        <v>0</v>
      </c>
      <c r="L42" s="180"/>
      <c r="M42" s="176"/>
      <c r="N42" s="176"/>
    </row>
    <row r="43" spans="1:14" ht="14.25">
      <c r="A43" s="181" t="e">
        <f t="shared" si="2"/>
        <v>#REF!</v>
      </c>
      <c r="B43" s="289">
        <v>1650006</v>
      </c>
      <c r="C43" s="294" t="s">
        <v>437</v>
      </c>
      <c r="D43" s="291">
        <v>0</v>
      </c>
      <c r="E43" s="292">
        <f t="shared" si="0"/>
        <v>0</v>
      </c>
      <c r="F43" s="171"/>
      <c r="G43" s="295"/>
      <c r="I43" s="293">
        <f t="shared" si="3"/>
        <v>0</v>
      </c>
      <c r="J43" s="295"/>
      <c r="K43" s="295">
        <f t="shared" si="1"/>
        <v>0</v>
      </c>
      <c r="L43" s="180"/>
      <c r="M43" s="176"/>
      <c r="N43" s="176"/>
    </row>
    <row r="44" spans="1:14" ht="14.25">
      <c r="A44" s="181" t="e">
        <f t="shared" si="2"/>
        <v>#REF!</v>
      </c>
      <c r="B44" s="289">
        <v>1650009</v>
      </c>
      <c r="C44" s="294" t="s">
        <v>438</v>
      </c>
      <c r="D44" s="291">
        <v>0</v>
      </c>
      <c r="E44" s="292">
        <f t="shared" si="0"/>
        <v>0</v>
      </c>
      <c r="F44" s="171"/>
      <c r="G44" s="293"/>
      <c r="I44" s="293">
        <f t="shared" si="3"/>
        <v>0</v>
      </c>
      <c r="J44" s="293"/>
      <c r="K44" s="295">
        <f t="shared" si="1"/>
        <v>0</v>
      </c>
      <c r="L44" s="263"/>
      <c r="M44" s="176"/>
      <c r="N44" s="176"/>
    </row>
    <row r="45" spans="1:14" ht="14.25">
      <c r="A45" s="181" t="e">
        <f t="shared" si="2"/>
        <v>#REF!</v>
      </c>
      <c r="B45" s="289">
        <v>1650010</v>
      </c>
      <c r="C45" s="294" t="s">
        <v>439</v>
      </c>
      <c r="D45" s="291">
        <v>0</v>
      </c>
      <c r="E45" s="292">
        <f t="shared" si="0"/>
        <v>0</v>
      </c>
      <c r="F45" s="171"/>
      <c r="G45" s="293"/>
      <c r="I45" s="293">
        <f t="shared" si="3"/>
        <v>0</v>
      </c>
      <c r="J45" s="293"/>
      <c r="K45" s="295">
        <f t="shared" si="1"/>
        <v>0</v>
      </c>
      <c r="L45" s="180"/>
      <c r="M45" s="176"/>
      <c r="N45" s="176"/>
    </row>
    <row r="46" spans="1:14" ht="14.25">
      <c r="A46" s="181" t="e">
        <f t="shared" si="2"/>
        <v>#REF!</v>
      </c>
      <c r="B46" s="289">
        <v>1650014</v>
      </c>
      <c r="C46" s="294" t="s">
        <v>440</v>
      </c>
      <c r="D46" s="291">
        <v>0</v>
      </c>
      <c r="E46" s="292">
        <f t="shared" si="0"/>
        <v>0</v>
      </c>
      <c r="F46" s="171"/>
      <c r="G46" s="293"/>
      <c r="I46" s="293">
        <f t="shared" si="3"/>
        <v>0</v>
      </c>
      <c r="J46" s="293"/>
      <c r="K46" s="295">
        <f t="shared" si="1"/>
        <v>0</v>
      </c>
      <c r="L46" s="180"/>
      <c r="M46" s="176"/>
      <c r="N46" s="176"/>
    </row>
    <row r="47" spans="1:14" ht="14.25">
      <c r="A47" s="181" t="e">
        <f t="shared" si="2"/>
        <v>#REF!</v>
      </c>
      <c r="B47" s="289">
        <v>1650016</v>
      </c>
      <c r="C47" s="294" t="s">
        <v>441</v>
      </c>
      <c r="D47" s="291">
        <v>0</v>
      </c>
      <c r="E47" s="292">
        <f t="shared" si="0"/>
        <v>0</v>
      </c>
      <c r="F47" s="171"/>
      <c r="G47" s="293"/>
      <c r="I47" s="293">
        <f t="shared" si="3"/>
        <v>0</v>
      </c>
      <c r="J47" s="295"/>
      <c r="K47" s="295">
        <f>+G47+I47+J47</f>
        <v>0</v>
      </c>
      <c r="L47" s="170"/>
      <c r="M47" s="176"/>
      <c r="N47" s="176"/>
    </row>
    <row r="48" spans="1:14" ht="14.25">
      <c r="A48" s="181" t="e">
        <f t="shared" si="2"/>
        <v>#REF!</v>
      </c>
      <c r="B48" s="289">
        <v>1650031</v>
      </c>
      <c r="C48" s="294" t="s">
        <v>442</v>
      </c>
      <c r="D48" s="291">
        <v>0</v>
      </c>
      <c r="E48" s="292">
        <f t="shared" si="0"/>
        <v>0</v>
      </c>
      <c r="F48" s="171"/>
      <c r="G48" s="293"/>
      <c r="I48" s="293">
        <f>D48</f>
        <v>0</v>
      </c>
      <c r="J48" s="295">
        <v>0</v>
      </c>
      <c r="K48" s="295">
        <f>+G48+I48+J48</f>
        <v>0</v>
      </c>
      <c r="L48" s="170"/>
      <c r="M48" s="176"/>
      <c r="N48" s="176"/>
    </row>
    <row r="49" spans="1:15" ht="14.25">
      <c r="A49" s="181" t="e">
        <f t="shared" si="2"/>
        <v>#REF!</v>
      </c>
      <c r="B49" s="289">
        <v>1650032</v>
      </c>
      <c r="C49" s="294" t="s">
        <v>443</v>
      </c>
      <c r="D49" s="291">
        <v>0</v>
      </c>
      <c r="E49" s="292">
        <f t="shared" si="0"/>
        <v>0</v>
      </c>
      <c r="F49" s="171"/>
      <c r="G49" s="293"/>
      <c r="I49" s="293"/>
      <c r="J49" s="295">
        <f>D49</f>
        <v>0</v>
      </c>
      <c r="K49" s="295">
        <f>+G49+I49+J49</f>
        <v>0</v>
      </c>
      <c r="L49" s="180"/>
      <c r="M49" s="176"/>
      <c r="N49" s="176"/>
    </row>
    <row r="50" spans="1:15" ht="14.25">
      <c r="A50" s="181" t="e">
        <f t="shared" si="2"/>
        <v>#REF!</v>
      </c>
      <c r="B50" s="289">
        <v>1650033</v>
      </c>
      <c r="C50" s="294" t="s">
        <v>444</v>
      </c>
      <c r="D50" s="291">
        <v>0</v>
      </c>
      <c r="E50" s="292">
        <f t="shared" si="0"/>
        <v>0</v>
      </c>
      <c r="F50" s="171"/>
      <c r="G50" s="293"/>
      <c r="I50" s="293"/>
      <c r="J50" s="295">
        <f>D50</f>
        <v>0</v>
      </c>
      <c r="K50" s="295">
        <f>+G50+I50+J50</f>
        <v>0</v>
      </c>
      <c r="L50" s="180"/>
      <c r="M50" s="176"/>
      <c r="N50" s="176"/>
    </row>
    <row r="51" spans="1:15" ht="14.25">
      <c r="A51" s="181" t="e">
        <f t="shared" si="2"/>
        <v>#REF!</v>
      </c>
      <c r="B51" s="289">
        <v>1650034</v>
      </c>
      <c r="C51" s="294" t="s">
        <v>445</v>
      </c>
      <c r="D51" s="291">
        <v>0</v>
      </c>
      <c r="E51" s="292">
        <f t="shared" si="0"/>
        <v>0</v>
      </c>
      <c r="F51" s="171"/>
      <c r="G51" s="293"/>
      <c r="I51" s="293"/>
      <c r="J51" s="295">
        <f>D51</f>
        <v>0</v>
      </c>
      <c r="K51" s="295">
        <f t="shared" si="1"/>
        <v>0</v>
      </c>
      <c r="L51" s="180"/>
      <c r="M51" s="176"/>
      <c r="N51" s="176"/>
    </row>
    <row r="52" spans="1:15" ht="15" thickBot="1">
      <c r="A52" s="181" t="e">
        <f t="shared" si="2"/>
        <v>#REF!</v>
      </c>
      <c r="B52" s="296"/>
      <c r="C52" s="297"/>
      <c r="D52" s="298"/>
      <c r="E52" s="292"/>
      <c r="F52" s="171"/>
      <c r="G52" s="293"/>
      <c r="I52" s="293"/>
      <c r="J52" s="293">
        <f>D52</f>
        <v>0</v>
      </c>
      <c r="K52" s="295">
        <f>+G52+I52+J52</f>
        <v>0</v>
      </c>
      <c r="L52" s="180"/>
      <c r="M52" s="176"/>
      <c r="N52" s="176"/>
    </row>
    <row r="53" spans="1:15">
      <c r="A53" s="181"/>
      <c r="B53" s="286"/>
      <c r="C53" s="299" t="s">
        <v>446</v>
      </c>
      <c r="D53" s="300">
        <f>SUM(D37:D52)</f>
        <v>354113.24699999997</v>
      </c>
      <c r="E53" s="301">
        <f>SUM(E37:E52)</f>
        <v>0</v>
      </c>
      <c r="F53" s="171"/>
      <c r="G53" s="300">
        <f>SUM(G37:G52)</f>
        <v>0</v>
      </c>
      <c r="I53" s="300">
        <f>SUM(I37:I52)</f>
        <v>354113.24699999997</v>
      </c>
      <c r="J53" s="300">
        <f>SUM(J37:J52)</f>
        <v>0</v>
      </c>
      <c r="K53" s="300">
        <f>SUM(K37:K52)</f>
        <v>354113.24699999997</v>
      </c>
      <c r="L53" s="170"/>
      <c r="M53" s="176"/>
      <c r="N53" s="176"/>
    </row>
    <row r="54" spans="1:15">
      <c r="A54" s="181"/>
      <c r="D54" s="302" t="s">
        <v>2</v>
      </c>
      <c r="K54" s="303"/>
      <c r="L54" s="170"/>
      <c r="M54" s="176"/>
      <c r="N54" s="176"/>
    </row>
    <row r="55" spans="1:15">
      <c r="A55" s="181"/>
      <c r="B55" s="170"/>
      <c r="C55" s="170"/>
      <c r="D55" s="170"/>
      <c r="E55" s="170"/>
      <c r="F55" s="170"/>
      <c r="G55" s="170"/>
      <c r="H55" s="170"/>
      <c r="I55" s="170"/>
      <c r="J55" s="170"/>
      <c r="K55" s="170"/>
      <c r="L55" s="170"/>
      <c r="M55" s="176"/>
      <c r="N55" s="176"/>
      <c r="O55" s="170"/>
    </row>
    <row r="56" spans="1:15" ht="20.25" customHeight="1">
      <c r="A56" s="211" t="s">
        <v>447</v>
      </c>
      <c r="B56" s="441" t="s">
        <v>448</v>
      </c>
      <c r="C56" s="441"/>
      <c r="D56" s="441"/>
      <c r="E56" s="441"/>
      <c r="F56" s="441"/>
      <c r="G56" s="441"/>
      <c r="H56" s="441"/>
      <c r="I56" s="441"/>
      <c r="J56" s="441"/>
      <c r="K56" s="441"/>
      <c r="L56" s="441"/>
      <c r="M56" s="176"/>
      <c r="N56" s="176"/>
      <c r="O56" s="170"/>
    </row>
    <row r="57" spans="1:15" ht="20.25" customHeight="1">
      <c r="A57" s="304"/>
      <c r="B57" s="441"/>
      <c r="C57" s="441"/>
      <c r="D57" s="441"/>
      <c r="E57" s="441"/>
      <c r="F57" s="441"/>
      <c r="G57" s="441"/>
      <c r="H57" s="441"/>
      <c r="I57" s="441"/>
      <c r="J57" s="441"/>
      <c r="K57" s="441"/>
      <c r="L57" s="441"/>
      <c r="M57" s="170"/>
      <c r="N57" s="170"/>
      <c r="O57" s="170"/>
    </row>
    <row r="58" spans="1:15">
      <c r="A58" s="170"/>
      <c r="B58" s="170"/>
      <c r="C58" s="170"/>
      <c r="D58" s="170"/>
      <c r="E58" s="170"/>
      <c r="F58" s="170"/>
      <c r="G58" s="170"/>
      <c r="H58" s="170"/>
      <c r="I58" s="170"/>
      <c r="J58" s="170"/>
      <c r="K58" s="170"/>
      <c r="L58" s="170"/>
      <c r="M58" s="170"/>
      <c r="N58" s="170"/>
      <c r="O58" s="170"/>
    </row>
    <row r="59" spans="1:15">
      <c r="A59" s="170"/>
      <c r="B59" s="170"/>
      <c r="C59" s="170"/>
      <c r="D59" s="170"/>
      <c r="E59" s="170"/>
      <c r="F59" s="170"/>
      <c r="G59" s="170"/>
      <c r="H59" s="170"/>
      <c r="I59" s="170"/>
      <c r="J59" s="170"/>
      <c r="K59" s="170"/>
      <c r="L59" s="170"/>
      <c r="M59" s="170"/>
      <c r="N59" s="170"/>
      <c r="O59" s="170"/>
    </row>
    <row r="60" spans="1:15">
      <c r="A60" s="170"/>
      <c r="B60" s="170"/>
      <c r="C60" s="170"/>
      <c r="D60" s="170"/>
      <c r="E60" s="170"/>
      <c r="F60" s="170"/>
      <c r="G60" s="170"/>
      <c r="H60" s="170"/>
      <c r="I60" s="170"/>
      <c r="J60" s="170"/>
      <c r="K60" s="170"/>
      <c r="L60" s="170"/>
      <c r="M60" s="170"/>
      <c r="N60" s="170"/>
      <c r="O60" s="170"/>
    </row>
    <row r="61" spans="1:15">
      <c r="A61" s="170"/>
      <c r="B61" s="170"/>
      <c r="C61" s="170"/>
      <c r="D61" s="170"/>
      <c r="E61" s="170"/>
      <c r="F61" s="170"/>
      <c r="G61" s="170"/>
      <c r="H61" s="170"/>
      <c r="I61" s="170"/>
      <c r="J61" s="170"/>
      <c r="K61" s="170"/>
      <c r="L61" s="170"/>
      <c r="M61" s="170"/>
      <c r="N61" s="170"/>
      <c r="O61" s="170"/>
    </row>
    <row r="62" spans="1:15">
      <c r="A62" s="170"/>
      <c r="B62" s="170"/>
      <c r="C62" s="170"/>
      <c r="D62" s="170"/>
      <c r="E62" s="170"/>
      <c r="F62" s="170"/>
      <c r="G62" s="170"/>
      <c r="H62" s="170"/>
      <c r="I62" s="170"/>
      <c r="J62" s="170"/>
      <c r="K62" s="170"/>
      <c r="L62" s="170"/>
      <c r="M62" s="170"/>
      <c r="N62" s="170"/>
      <c r="O62" s="170"/>
    </row>
    <row r="63" spans="1:15">
      <c r="A63" s="170"/>
      <c r="B63" s="170"/>
      <c r="C63" s="170"/>
      <c r="D63" s="170"/>
      <c r="E63" s="170"/>
      <c r="F63" s="170"/>
      <c r="G63" s="170"/>
      <c r="H63" s="170"/>
      <c r="I63" s="170"/>
      <c r="J63" s="170"/>
      <c r="K63" s="170"/>
      <c r="L63" s="170"/>
      <c r="M63" s="170"/>
      <c r="N63" s="170"/>
      <c r="O63" s="170"/>
    </row>
    <row r="64" spans="1:15">
      <c r="A64" s="170"/>
      <c r="B64" s="170"/>
      <c r="C64" s="170"/>
      <c r="D64" s="170"/>
      <c r="E64" s="170"/>
      <c r="F64" s="170"/>
      <c r="G64" s="170"/>
      <c r="H64" s="170"/>
      <c r="I64" s="170"/>
      <c r="J64" s="170"/>
      <c r="K64" s="170"/>
      <c r="L64" s="170"/>
      <c r="M64" s="170"/>
      <c r="N64" s="170"/>
      <c r="O64" s="170"/>
    </row>
    <row r="65" spans="1:15">
      <c r="A65" s="170"/>
      <c r="B65" s="170"/>
      <c r="C65" s="170"/>
      <c r="D65" s="170"/>
      <c r="E65" s="170"/>
      <c r="F65" s="170"/>
      <c r="G65" s="170"/>
      <c r="H65" s="170"/>
      <c r="I65" s="170"/>
      <c r="J65" s="170"/>
      <c r="K65" s="170"/>
      <c r="L65" s="170"/>
      <c r="M65" s="170"/>
      <c r="N65" s="170"/>
      <c r="O65" s="170"/>
    </row>
    <row r="66" spans="1:15">
      <c r="A66" s="170"/>
      <c r="B66" s="170"/>
      <c r="C66" s="170"/>
      <c r="D66" s="170"/>
      <c r="E66" s="170"/>
      <c r="F66" s="170"/>
      <c r="G66" s="170"/>
      <c r="H66" s="170"/>
      <c r="I66" s="170"/>
      <c r="J66" s="170"/>
      <c r="K66" s="170"/>
      <c r="L66" s="170"/>
      <c r="M66" s="170"/>
      <c r="N66" s="170"/>
      <c r="O66" s="170"/>
    </row>
    <row r="67" spans="1:15">
      <c r="A67" s="170"/>
      <c r="B67" s="170"/>
      <c r="C67" s="170"/>
      <c r="D67" s="170"/>
      <c r="E67" s="170"/>
      <c r="F67" s="170"/>
      <c r="G67" s="170"/>
      <c r="H67" s="170"/>
      <c r="I67" s="170"/>
      <c r="J67" s="170"/>
      <c r="K67" s="170"/>
      <c r="L67" s="170"/>
      <c r="M67" s="170"/>
      <c r="N67" s="170"/>
      <c r="O67" s="170"/>
    </row>
    <row r="68" spans="1:15">
      <c r="A68" s="170"/>
      <c r="B68" s="170"/>
      <c r="C68" s="170"/>
      <c r="D68" s="170"/>
      <c r="E68" s="170"/>
      <c r="F68" s="170"/>
      <c r="G68" s="170"/>
      <c r="H68" s="170"/>
      <c r="I68" s="170"/>
      <c r="J68" s="170"/>
      <c r="K68" s="170"/>
      <c r="L68" s="170"/>
      <c r="M68" s="170"/>
      <c r="N68" s="170"/>
      <c r="O68" s="170"/>
    </row>
    <row r="69" spans="1:15">
      <c r="A69" s="170"/>
      <c r="B69" s="170"/>
      <c r="C69" s="170"/>
      <c r="D69" s="170"/>
      <c r="E69" s="170"/>
      <c r="F69" s="170"/>
      <c r="G69" s="170"/>
      <c r="H69" s="170"/>
      <c r="I69" s="170"/>
      <c r="J69" s="170"/>
      <c r="K69" s="170"/>
      <c r="L69" s="170"/>
      <c r="M69" s="170"/>
      <c r="N69" s="170"/>
      <c r="O69" s="170"/>
    </row>
    <row r="70" spans="1:15">
      <c r="A70" s="170"/>
      <c r="B70" s="170"/>
      <c r="C70" s="170"/>
      <c r="D70" s="170"/>
      <c r="E70" s="170"/>
      <c r="F70" s="170"/>
      <c r="G70" s="170"/>
      <c r="H70" s="170"/>
      <c r="I70" s="170"/>
      <c r="J70" s="170"/>
      <c r="K70" s="170"/>
      <c r="L70" s="170"/>
      <c r="M70" s="170"/>
      <c r="N70" s="170"/>
      <c r="O70" s="170"/>
    </row>
    <row r="71" spans="1:15">
      <c r="A71" s="170"/>
      <c r="B71" s="170"/>
      <c r="C71" s="170"/>
      <c r="D71" s="170"/>
      <c r="E71" s="170"/>
      <c r="F71" s="170"/>
      <c r="G71" s="170"/>
      <c r="H71" s="170"/>
      <c r="I71" s="170"/>
      <c r="J71" s="170"/>
      <c r="K71" s="170"/>
      <c r="L71" s="170"/>
      <c r="M71" s="170"/>
      <c r="N71" s="170"/>
      <c r="O71" s="170"/>
    </row>
    <row r="72" spans="1:15">
      <c r="A72" s="170"/>
      <c r="B72" s="170"/>
      <c r="C72" s="170"/>
      <c r="D72" s="170"/>
      <c r="E72" s="170"/>
      <c r="F72" s="170"/>
      <c r="G72" s="170"/>
      <c r="H72" s="170"/>
      <c r="I72" s="170"/>
      <c r="J72" s="170"/>
      <c r="K72" s="170"/>
      <c r="L72" s="170"/>
      <c r="M72" s="170"/>
      <c r="N72" s="170"/>
      <c r="O72" s="170"/>
    </row>
    <row r="73" spans="1:15">
      <c r="A73" s="170"/>
      <c r="B73" s="170"/>
      <c r="C73" s="170"/>
      <c r="D73" s="170"/>
      <c r="E73" s="170"/>
      <c r="F73" s="170"/>
      <c r="G73" s="170"/>
      <c r="H73" s="170"/>
      <c r="I73" s="170"/>
      <c r="J73" s="170"/>
      <c r="K73" s="170"/>
      <c r="L73" s="170"/>
      <c r="M73" s="170"/>
      <c r="N73" s="170"/>
      <c r="O73" s="170"/>
    </row>
    <row r="74" spans="1:15">
      <c r="A74" s="170"/>
      <c r="B74" s="170"/>
      <c r="C74" s="170"/>
      <c r="D74" s="170"/>
      <c r="E74" s="170"/>
      <c r="F74" s="170"/>
      <c r="G74" s="170"/>
      <c r="H74" s="170"/>
      <c r="I74" s="170"/>
      <c r="J74" s="170"/>
      <c r="K74" s="170"/>
      <c r="L74" s="170"/>
      <c r="M74" s="170"/>
      <c r="N74" s="170"/>
      <c r="O74" s="170"/>
    </row>
    <row r="75" spans="1:15">
      <c r="A75" s="170"/>
      <c r="B75" s="170"/>
      <c r="C75" s="170"/>
      <c r="D75" s="170"/>
      <c r="E75" s="170"/>
      <c r="F75" s="170"/>
      <c r="G75" s="170"/>
      <c r="H75" s="170"/>
      <c r="I75" s="170"/>
      <c r="J75" s="170"/>
      <c r="K75" s="170"/>
      <c r="L75" s="170"/>
      <c r="M75" s="170"/>
      <c r="N75" s="170"/>
      <c r="O75" s="170"/>
    </row>
    <row r="76" spans="1:15">
      <c r="A76" s="170"/>
      <c r="B76" s="170"/>
      <c r="C76" s="170"/>
      <c r="D76" s="170"/>
      <c r="E76" s="170"/>
      <c r="F76" s="170"/>
      <c r="G76" s="170"/>
      <c r="H76" s="170"/>
      <c r="I76" s="170"/>
      <c r="J76" s="170"/>
      <c r="K76" s="170"/>
      <c r="L76" s="170"/>
      <c r="M76" s="170"/>
      <c r="N76" s="170"/>
      <c r="O76" s="170"/>
    </row>
    <row r="77" spans="1:15">
      <c r="A77" s="170"/>
      <c r="B77" s="170"/>
      <c r="C77" s="170"/>
      <c r="D77" s="170"/>
      <c r="E77" s="170"/>
      <c r="F77" s="170"/>
      <c r="G77" s="170"/>
      <c r="H77" s="170"/>
      <c r="I77" s="170"/>
      <c r="J77" s="170"/>
      <c r="K77" s="170"/>
      <c r="L77" s="170"/>
      <c r="M77" s="170"/>
      <c r="N77" s="170"/>
      <c r="O77" s="170"/>
    </row>
    <row r="78" spans="1:15">
      <c r="A78" s="170"/>
      <c r="B78" s="170"/>
      <c r="C78" s="170"/>
      <c r="D78" s="170"/>
      <c r="E78" s="170"/>
      <c r="F78" s="170"/>
      <c r="G78" s="170"/>
      <c r="H78" s="170"/>
      <c r="I78" s="170"/>
      <c r="J78" s="170"/>
      <c r="K78" s="170"/>
      <c r="L78" s="170"/>
      <c r="M78" s="170"/>
      <c r="N78" s="170"/>
      <c r="O78" s="170"/>
    </row>
    <row r="79" spans="1:15">
      <c r="A79" s="170"/>
      <c r="B79" s="170"/>
      <c r="C79" s="170"/>
      <c r="D79" s="170"/>
      <c r="E79" s="170"/>
      <c r="F79" s="170"/>
      <c r="G79" s="170"/>
      <c r="H79" s="170"/>
      <c r="I79" s="170"/>
      <c r="J79" s="170"/>
      <c r="K79" s="170"/>
      <c r="L79" s="170"/>
      <c r="M79" s="170"/>
      <c r="N79" s="170"/>
      <c r="O79" s="170"/>
    </row>
    <row r="80" spans="1:15">
      <c r="A80" s="170"/>
      <c r="B80" s="170"/>
      <c r="C80" s="170"/>
      <c r="D80" s="170"/>
      <c r="E80" s="170"/>
      <c r="F80" s="170"/>
      <c r="G80" s="170"/>
      <c r="H80" s="170"/>
      <c r="I80" s="170"/>
      <c r="J80" s="170"/>
      <c r="K80" s="170"/>
      <c r="L80" s="170"/>
      <c r="M80" s="170"/>
      <c r="N80" s="170"/>
      <c r="O80" s="170"/>
    </row>
  </sheetData>
  <mergeCells count="11">
    <mergeCell ref="B24:K24"/>
    <mergeCell ref="B32:J32"/>
    <mergeCell ref="B56:L57"/>
    <mergeCell ref="A3:L3"/>
    <mergeCell ref="A4:L4"/>
    <mergeCell ref="A5:L5"/>
    <mergeCell ref="A6:L6"/>
    <mergeCell ref="B10:K10"/>
    <mergeCell ref="E12:E13"/>
    <mergeCell ref="G12:G13"/>
    <mergeCell ref="I12:I13"/>
  </mergeCells>
  <pageMargins left="1.08" right="0.75" top="0.7" bottom="0.41" header="0.75" footer="0.27"/>
  <pageSetup scale="56" orientation="landscape" r:id="rId1"/>
  <headerFooter alignWithMargins="0">
    <oddHeader>&amp;R&amp;"Arial,Bold"Formula Rate
&amp;A
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1"/>
  <sheetViews>
    <sheetView zoomScale="90" zoomScaleNormal="90" zoomScaleSheetLayoutView="70" workbookViewId="0">
      <selection activeCell="B32" sqref="B32"/>
    </sheetView>
  </sheetViews>
  <sheetFormatPr defaultColWidth="8.88671875" defaultRowHeight="12.75"/>
  <cols>
    <col min="1" max="1" width="8" style="329" customWidth="1"/>
    <col min="2" max="2" width="40.6640625" style="306" customWidth="1"/>
    <col min="3" max="7" width="15.77734375" style="306" customWidth="1"/>
    <col min="8" max="8" width="17.88671875" style="306" customWidth="1"/>
    <col min="9" max="11" width="15.77734375" style="306" customWidth="1"/>
    <col min="12" max="12" width="15.5546875" style="306" customWidth="1"/>
    <col min="13" max="14" width="11.77734375" style="306" customWidth="1"/>
    <col min="15" max="256" width="8.88671875" style="306"/>
    <col min="257" max="257" width="8" style="306" customWidth="1"/>
    <col min="258" max="258" width="40.6640625" style="306" customWidth="1"/>
    <col min="259" max="263" width="15.77734375" style="306" customWidth="1"/>
    <col min="264" max="264" width="17.88671875" style="306" customWidth="1"/>
    <col min="265" max="267" width="15.77734375" style="306" customWidth="1"/>
    <col min="268" max="268" width="15.5546875" style="306" customWidth="1"/>
    <col min="269" max="270" width="11.77734375" style="306" customWidth="1"/>
    <col min="271" max="512" width="8.88671875" style="306"/>
    <col min="513" max="513" width="8" style="306" customWidth="1"/>
    <col min="514" max="514" width="40.6640625" style="306" customWidth="1"/>
    <col min="515" max="519" width="15.77734375" style="306" customWidth="1"/>
    <col min="520" max="520" width="17.88671875" style="306" customWidth="1"/>
    <col min="521" max="523" width="15.77734375" style="306" customWidth="1"/>
    <col min="524" max="524" width="15.5546875" style="306" customWidth="1"/>
    <col min="525" max="526" width="11.77734375" style="306" customWidth="1"/>
    <col min="527" max="768" width="8.88671875" style="306"/>
    <col min="769" max="769" width="8" style="306" customWidth="1"/>
    <col min="770" max="770" width="40.6640625" style="306" customWidth="1"/>
    <col min="771" max="775" width="15.77734375" style="306" customWidth="1"/>
    <col min="776" max="776" width="17.88671875" style="306" customWidth="1"/>
    <col min="777" max="779" width="15.77734375" style="306" customWidth="1"/>
    <col min="780" max="780" width="15.5546875" style="306" customWidth="1"/>
    <col min="781" max="782" width="11.77734375" style="306" customWidth="1"/>
    <col min="783" max="1024" width="8.88671875" style="306"/>
    <col min="1025" max="1025" width="8" style="306" customWidth="1"/>
    <col min="1026" max="1026" width="40.6640625" style="306" customWidth="1"/>
    <col min="1027" max="1031" width="15.77734375" style="306" customWidth="1"/>
    <col min="1032" max="1032" width="17.88671875" style="306" customWidth="1"/>
    <col min="1033" max="1035" width="15.77734375" style="306" customWidth="1"/>
    <col min="1036" max="1036" width="15.5546875" style="306" customWidth="1"/>
    <col min="1037" max="1038" width="11.77734375" style="306" customWidth="1"/>
    <col min="1039" max="1280" width="8.88671875" style="306"/>
    <col min="1281" max="1281" width="8" style="306" customWidth="1"/>
    <col min="1282" max="1282" width="40.6640625" style="306" customWidth="1"/>
    <col min="1283" max="1287" width="15.77734375" style="306" customWidth="1"/>
    <col min="1288" max="1288" width="17.88671875" style="306" customWidth="1"/>
    <col min="1289" max="1291" width="15.77734375" style="306" customWidth="1"/>
    <col min="1292" max="1292" width="15.5546875" style="306" customWidth="1"/>
    <col min="1293" max="1294" width="11.77734375" style="306" customWidth="1"/>
    <col min="1295" max="1536" width="8.88671875" style="306"/>
    <col min="1537" max="1537" width="8" style="306" customWidth="1"/>
    <col min="1538" max="1538" width="40.6640625" style="306" customWidth="1"/>
    <col min="1539" max="1543" width="15.77734375" style="306" customWidth="1"/>
    <col min="1544" max="1544" width="17.88671875" style="306" customWidth="1"/>
    <col min="1545" max="1547" width="15.77734375" style="306" customWidth="1"/>
    <col min="1548" max="1548" width="15.5546875" style="306" customWidth="1"/>
    <col min="1549" max="1550" width="11.77734375" style="306" customWidth="1"/>
    <col min="1551" max="1792" width="8.88671875" style="306"/>
    <col min="1793" max="1793" width="8" style="306" customWidth="1"/>
    <col min="1794" max="1794" width="40.6640625" style="306" customWidth="1"/>
    <col min="1795" max="1799" width="15.77734375" style="306" customWidth="1"/>
    <col min="1800" max="1800" width="17.88671875" style="306" customWidth="1"/>
    <col min="1801" max="1803" width="15.77734375" style="306" customWidth="1"/>
    <col min="1804" max="1804" width="15.5546875" style="306" customWidth="1"/>
    <col min="1805" max="1806" width="11.77734375" style="306" customWidth="1"/>
    <col min="1807" max="2048" width="8.88671875" style="306"/>
    <col min="2049" max="2049" width="8" style="306" customWidth="1"/>
    <col min="2050" max="2050" width="40.6640625" style="306" customWidth="1"/>
    <col min="2051" max="2055" width="15.77734375" style="306" customWidth="1"/>
    <col min="2056" max="2056" width="17.88671875" style="306" customWidth="1"/>
    <col min="2057" max="2059" width="15.77734375" style="306" customWidth="1"/>
    <col min="2060" max="2060" width="15.5546875" style="306" customWidth="1"/>
    <col min="2061" max="2062" width="11.77734375" style="306" customWidth="1"/>
    <col min="2063" max="2304" width="8.88671875" style="306"/>
    <col min="2305" max="2305" width="8" style="306" customWidth="1"/>
    <col min="2306" max="2306" width="40.6640625" style="306" customWidth="1"/>
    <col min="2307" max="2311" width="15.77734375" style="306" customWidth="1"/>
    <col min="2312" max="2312" width="17.88671875" style="306" customWidth="1"/>
    <col min="2313" max="2315" width="15.77734375" style="306" customWidth="1"/>
    <col min="2316" max="2316" width="15.5546875" style="306" customWidth="1"/>
    <col min="2317" max="2318" width="11.77734375" style="306" customWidth="1"/>
    <col min="2319" max="2560" width="8.88671875" style="306"/>
    <col min="2561" max="2561" width="8" style="306" customWidth="1"/>
    <col min="2562" max="2562" width="40.6640625" style="306" customWidth="1"/>
    <col min="2563" max="2567" width="15.77734375" style="306" customWidth="1"/>
    <col min="2568" max="2568" width="17.88671875" style="306" customWidth="1"/>
    <col min="2569" max="2571" width="15.77734375" style="306" customWidth="1"/>
    <col min="2572" max="2572" width="15.5546875" style="306" customWidth="1"/>
    <col min="2573" max="2574" width="11.77734375" style="306" customWidth="1"/>
    <col min="2575" max="2816" width="8.88671875" style="306"/>
    <col min="2817" max="2817" width="8" style="306" customWidth="1"/>
    <col min="2818" max="2818" width="40.6640625" style="306" customWidth="1"/>
    <col min="2819" max="2823" width="15.77734375" style="306" customWidth="1"/>
    <col min="2824" max="2824" width="17.88671875" style="306" customWidth="1"/>
    <col min="2825" max="2827" width="15.77734375" style="306" customWidth="1"/>
    <col min="2828" max="2828" width="15.5546875" style="306" customWidth="1"/>
    <col min="2829" max="2830" width="11.77734375" style="306" customWidth="1"/>
    <col min="2831" max="3072" width="8.88671875" style="306"/>
    <col min="3073" max="3073" width="8" style="306" customWidth="1"/>
    <col min="3074" max="3074" width="40.6640625" style="306" customWidth="1"/>
    <col min="3075" max="3079" width="15.77734375" style="306" customWidth="1"/>
    <col min="3080" max="3080" width="17.88671875" style="306" customWidth="1"/>
    <col min="3081" max="3083" width="15.77734375" style="306" customWidth="1"/>
    <col min="3084" max="3084" width="15.5546875" style="306" customWidth="1"/>
    <col min="3085" max="3086" width="11.77734375" style="306" customWidth="1"/>
    <col min="3087" max="3328" width="8.88671875" style="306"/>
    <col min="3329" max="3329" width="8" style="306" customWidth="1"/>
    <col min="3330" max="3330" width="40.6640625" style="306" customWidth="1"/>
    <col min="3331" max="3335" width="15.77734375" style="306" customWidth="1"/>
    <col min="3336" max="3336" width="17.88671875" style="306" customWidth="1"/>
    <col min="3337" max="3339" width="15.77734375" style="306" customWidth="1"/>
    <col min="3340" max="3340" width="15.5546875" style="306" customWidth="1"/>
    <col min="3341" max="3342" width="11.77734375" style="306" customWidth="1"/>
    <col min="3343" max="3584" width="8.88671875" style="306"/>
    <col min="3585" max="3585" width="8" style="306" customWidth="1"/>
    <col min="3586" max="3586" width="40.6640625" style="306" customWidth="1"/>
    <col min="3587" max="3591" width="15.77734375" style="306" customWidth="1"/>
    <col min="3592" max="3592" width="17.88671875" style="306" customWidth="1"/>
    <col min="3593" max="3595" width="15.77734375" style="306" customWidth="1"/>
    <col min="3596" max="3596" width="15.5546875" style="306" customWidth="1"/>
    <col min="3597" max="3598" width="11.77734375" style="306" customWidth="1"/>
    <col min="3599" max="3840" width="8.88671875" style="306"/>
    <col min="3841" max="3841" width="8" style="306" customWidth="1"/>
    <col min="3842" max="3842" width="40.6640625" style="306" customWidth="1"/>
    <col min="3843" max="3847" width="15.77734375" style="306" customWidth="1"/>
    <col min="3848" max="3848" width="17.88671875" style="306" customWidth="1"/>
    <col min="3849" max="3851" width="15.77734375" style="306" customWidth="1"/>
    <col min="3852" max="3852" width="15.5546875" style="306" customWidth="1"/>
    <col min="3853" max="3854" width="11.77734375" style="306" customWidth="1"/>
    <col min="3855" max="4096" width="8.88671875" style="306"/>
    <col min="4097" max="4097" width="8" style="306" customWidth="1"/>
    <col min="4098" max="4098" width="40.6640625" style="306" customWidth="1"/>
    <col min="4099" max="4103" width="15.77734375" style="306" customWidth="1"/>
    <col min="4104" max="4104" width="17.88671875" style="306" customWidth="1"/>
    <col min="4105" max="4107" width="15.77734375" style="306" customWidth="1"/>
    <col min="4108" max="4108" width="15.5546875" style="306" customWidth="1"/>
    <col min="4109" max="4110" width="11.77734375" style="306" customWidth="1"/>
    <col min="4111" max="4352" width="8.88671875" style="306"/>
    <col min="4353" max="4353" width="8" style="306" customWidth="1"/>
    <col min="4354" max="4354" width="40.6640625" style="306" customWidth="1"/>
    <col min="4355" max="4359" width="15.77734375" style="306" customWidth="1"/>
    <col min="4360" max="4360" width="17.88671875" style="306" customWidth="1"/>
    <col min="4361" max="4363" width="15.77734375" style="306" customWidth="1"/>
    <col min="4364" max="4364" width="15.5546875" style="306" customWidth="1"/>
    <col min="4365" max="4366" width="11.77734375" style="306" customWidth="1"/>
    <col min="4367" max="4608" width="8.88671875" style="306"/>
    <col min="4609" max="4609" width="8" style="306" customWidth="1"/>
    <col min="4610" max="4610" width="40.6640625" style="306" customWidth="1"/>
    <col min="4611" max="4615" width="15.77734375" style="306" customWidth="1"/>
    <col min="4616" max="4616" width="17.88671875" style="306" customWidth="1"/>
    <col min="4617" max="4619" width="15.77734375" style="306" customWidth="1"/>
    <col min="4620" max="4620" width="15.5546875" style="306" customWidth="1"/>
    <col min="4621" max="4622" width="11.77734375" style="306" customWidth="1"/>
    <col min="4623" max="4864" width="8.88671875" style="306"/>
    <col min="4865" max="4865" width="8" style="306" customWidth="1"/>
    <col min="4866" max="4866" width="40.6640625" style="306" customWidth="1"/>
    <col min="4867" max="4871" width="15.77734375" style="306" customWidth="1"/>
    <col min="4872" max="4872" width="17.88671875" style="306" customWidth="1"/>
    <col min="4873" max="4875" width="15.77734375" style="306" customWidth="1"/>
    <col min="4876" max="4876" width="15.5546875" style="306" customWidth="1"/>
    <col min="4877" max="4878" width="11.77734375" style="306" customWidth="1"/>
    <col min="4879" max="5120" width="8.88671875" style="306"/>
    <col min="5121" max="5121" width="8" style="306" customWidth="1"/>
    <col min="5122" max="5122" width="40.6640625" style="306" customWidth="1"/>
    <col min="5123" max="5127" width="15.77734375" style="306" customWidth="1"/>
    <col min="5128" max="5128" width="17.88671875" style="306" customWidth="1"/>
    <col min="5129" max="5131" width="15.77734375" style="306" customWidth="1"/>
    <col min="5132" max="5132" width="15.5546875" style="306" customWidth="1"/>
    <col min="5133" max="5134" width="11.77734375" style="306" customWidth="1"/>
    <col min="5135" max="5376" width="8.88671875" style="306"/>
    <col min="5377" max="5377" width="8" style="306" customWidth="1"/>
    <col min="5378" max="5378" width="40.6640625" style="306" customWidth="1"/>
    <col min="5379" max="5383" width="15.77734375" style="306" customWidth="1"/>
    <col min="5384" max="5384" width="17.88671875" style="306" customWidth="1"/>
    <col min="5385" max="5387" width="15.77734375" style="306" customWidth="1"/>
    <col min="5388" max="5388" width="15.5546875" style="306" customWidth="1"/>
    <col min="5389" max="5390" width="11.77734375" style="306" customWidth="1"/>
    <col min="5391" max="5632" width="8.88671875" style="306"/>
    <col min="5633" max="5633" width="8" style="306" customWidth="1"/>
    <col min="5634" max="5634" width="40.6640625" style="306" customWidth="1"/>
    <col min="5635" max="5639" width="15.77734375" style="306" customWidth="1"/>
    <col min="5640" max="5640" width="17.88671875" style="306" customWidth="1"/>
    <col min="5641" max="5643" width="15.77734375" style="306" customWidth="1"/>
    <col min="5644" max="5644" width="15.5546875" style="306" customWidth="1"/>
    <col min="5645" max="5646" width="11.77734375" style="306" customWidth="1"/>
    <col min="5647" max="5888" width="8.88671875" style="306"/>
    <col min="5889" max="5889" width="8" style="306" customWidth="1"/>
    <col min="5890" max="5890" width="40.6640625" style="306" customWidth="1"/>
    <col min="5891" max="5895" width="15.77734375" style="306" customWidth="1"/>
    <col min="5896" max="5896" width="17.88671875" style="306" customWidth="1"/>
    <col min="5897" max="5899" width="15.77734375" style="306" customWidth="1"/>
    <col min="5900" max="5900" width="15.5546875" style="306" customWidth="1"/>
    <col min="5901" max="5902" width="11.77734375" style="306" customWidth="1"/>
    <col min="5903" max="6144" width="8.88671875" style="306"/>
    <col min="6145" max="6145" width="8" style="306" customWidth="1"/>
    <col min="6146" max="6146" width="40.6640625" style="306" customWidth="1"/>
    <col min="6147" max="6151" width="15.77734375" style="306" customWidth="1"/>
    <col min="6152" max="6152" width="17.88671875" style="306" customWidth="1"/>
    <col min="6153" max="6155" width="15.77734375" style="306" customWidth="1"/>
    <col min="6156" max="6156" width="15.5546875" style="306" customWidth="1"/>
    <col min="6157" max="6158" width="11.77734375" style="306" customWidth="1"/>
    <col min="6159" max="6400" width="8.88671875" style="306"/>
    <col min="6401" max="6401" width="8" style="306" customWidth="1"/>
    <col min="6402" max="6402" width="40.6640625" style="306" customWidth="1"/>
    <col min="6403" max="6407" width="15.77734375" style="306" customWidth="1"/>
    <col min="6408" max="6408" width="17.88671875" style="306" customWidth="1"/>
    <col min="6409" max="6411" width="15.77734375" style="306" customWidth="1"/>
    <col min="6412" max="6412" width="15.5546875" style="306" customWidth="1"/>
    <col min="6413" max="6414" width="11.77734375" style="306" customWidth="1"/>
    <col min="6415" max="6656" width="8.88671875" style="306"/>
    <col min="6657" max="6657" width="8" style="306" customWidth="1"/>
    <col min="6658" max="6658" width="40.6640625" style="306" customWidth="1"/>
    <col min="6659" max="6663" width="15.77734375" style="306" customWidth="1"/>
    <col min="6664" max="6664" width="17.88671875" style="306" customWidth="1"/>
    <col min="6665" max="6667" width="15.77734375" style="306" customWidth="1"/>
    <col min="6668" max="6668" width="15.5546875" style="306" customWidth="1"/>
    <col min="6669" max="6670" width="11.77734375" style="306" customWidth="1"/>
    <col min="6671" max="6912" width="8.88671875" style="306"/>
    <col min="6913" max="6913" width="8" style="306" customWidth="1"/>
    <col min="6914" max="6914" width="40.6640625" style="306" customWidth="1"/>
    <col min="6915" max="6919" width="15.77734375" style="306" customWidth="1"/>
    <col min="6920" max="6920" width="17.88671875" style="306" customWidth="1"/>
    <col min="6921" max="6923" width="15.77734375" style="306" customWidth="1"/>
    <col min="6924" max="6924" width="15.5546875" style="306" customWidth="1"/>
    <col min="6925" max="6926" width="11.77734375" style="306" customWidth="1"/>
    <col min="6927" max="7168" width="8.88671875" style="306"/>
    <col min="7169" max="7169" width="8" style="306" customWidth="1"/>
    <col min="7170" max="7170" width="40.6640625" style="306" customWidth="1"/>
    <col min="7171" max="7175" width="15.77734375" style="306" customWidth="1"/>
    <col min="7176" max="7176" width="17.88671875" style="306" customWidth="1"/>
    <col min="7177" max="7179" width="15.77734375" style="306" customWidth="1"/>
    <col min="7180" max="7180" width="15.5546875" style="306" customWidth="1"/>
    <col min="7181" max="7182" width="11.77734375" style="306" customWidth="1"/>
    <col min="7183" max="7424" width="8.88671875" style="306"/>
    <col min="7425" max="7425" width="8" style="306" customWidth="1"/>
    <col min="7426" max="7426" width="40.6640625" style="306" customWidth="1"/>
    <col min="7427" max="7431" width="15.77734375" style="306" customWidth="1"/>
    <col min="7432" max="7432" width="17.88671875" style="306" customWidth="1"/>
    <col min="7433" max="7435" width="15.77734375" style="306" customWidth="1"/>
    <col min="7436" max="7436" width="15.5546875" style="306" customWidth="1"/>
    <col min="7437" max="7438" width="11.77734375" style="306" customWidth="1"/>
    <col min="7439" max="7680" width="8.88671875" style="306"/>
    <col min="7681" max="7681" width="8" style="306" customWidth="1"/>
    <col min="7682" max="7682" width="40.6640625" style="306" customWidth="1"/>
    <col min="7683" max="7687" width="15.77734375" style="306" customWidth="1"/>
    <col min="7688" max="7688" width="17.88671875" style="306" customWidth="1"/>
    <col min="7689" max="7691" width="15.77734375" style="306" customWidth="1"/>
    <col min="7692" max="7692" width="15.5546875" style="306" customWidth="1"/>
    <col min="7693" max="7694" width="11.77734375" style="306" customWidth="1"/>
    <col min="7695" max="7936" width="8.88671875" style="306"/>
    <col min="7937" max="7937" width="8" style="306" customWidth="1"/>
    <col min="7938" max="7938" width="40.6640625" style="306" customWidth="1"/>
    <col min="7939" max="7943" width="15.77734375" style="306" customWidth="1"/>
    <col min="7944" max="7944" width="17.88671875" style="306" customWidth="1"/>
    <col min="7945" max="7947" width="15.77734375" style="306" customWidth="1"/>
    <col min="7948" max="7948" width="15.5546875" style="306" customWidth="1"/>
    <col min="7949" max="7950" width="11.77734375" style="306" customWidth="1"/>
    <col min="7951" max="8192" width="8.88671875" style="306"/>
    <col min="8193" max="8193" width="8" style="306" customWidth="1"/>
    <col min="8194" max="8194" width="40.6640625" style="306" customWidth="1"/>
    <col min="8195" max="8199" width="15.77734375" style="306" customWidth="1"/>
    <col min="8200" max="8200" width="17.88671875" style="306" customWidth="1"/>
    <col min="8201" max="8203" width="15.77734375" style="306" customWidth="1"/>
    <col min="8204" max="8204" width="15.5546875" style="306" customWidth="1"/>
    <col min="8205" max="8206" width="11.77734375" style="306" customWidth="1"/>
    <col min="8207" max="8448" width="8.88671875" style="306"/>
    <col min="8449" max="8449" width="8" style="306" customWidth="1"/>
    <col min="8450" max="8450" width="40.6640625" style="306" customWidth="1"/>
    <col min="8451" max="8455" width="15.77734375" style="306" customWidth="1"/>
    <col min="8456" max="8456" width="17.88671875" style="306" customWidth="1"/>
    <col min="8457" max="8459" width="15.77734375" style="306" customWidth="1"/>
    <col min="8460" max="8460" width="15.5546875" style="306" customWidth="1"/>
    <col min="8461" max="8462" width="11.77734375" style="306" customWidth="1"/>
    <col min="8463" max="8704" width="8.88671875" style="306"/>
    <col min="8705" max="8705" width="8" style="306" customWidth="1"/>
    <col min="8706" max="8706" width="40.6640625" style="306" customWidth="1"/>
    <col min="8707" max="8711" width="15.77734375" style="306" customWidth="1"/>
    <col min="8712" max="8712" width="17.88671875" style="306" customWidth="1"/>
    <col min="8713" max="8715" width="15.77734375" style="306" customWidth="1"/>
    <col min="8716" max="8716" width="15.5546875" style="306" customWidth="1"/>
    <col min="8717" max="8718" width="11.77734375" style="306" customWidth="1"/>
    <col min="8719" max="8960" width="8.88671875" style="306"/>
    <col min="8961" max="8961" width="8" style="306" customWidth="1"/>
    <col min="8962" max="8962" width="40.6640625" style="306" customWidth="1"/>
    <col min="8963" max="8967" width="15.77734375" style="306" customWidth="1"/>
    <col min="8968" max="8968" width="17.88671875" style="306" customWidth="1"/>
    <col min="8969" max="8971" width="15.77734375" style="306" customWidth="1"/>
    <col min="8972" max="8972" width="15.5546875" style="306" customWidth="1"/>
    <col min="8973" max="8974" width="11.77734375" style="306" customWidth="1"/>
    <col min="8975" max="9216" width="8.88671875" style="306"/>
    <col min="9217" max="9217" width="8" style="306" customWidth="1"/>
    <col min="9218" max="9218" width="40.6640625" style="306" customWidth="1"/>
    <col min="9219" max="9223" width="15.77734375" style="306" customWidth="1"/>
    <col min="9224" max="9224" width="17.88671875" style="306" customWidth="1"/>
    <col min="9225" max="9227" width="15.77734375" style="306" customWidth="1"/>
    <col min="9228" max="9228" width="15.5546875" style="306" customWidth="1"/>
    <col min="9229" max="9230" width="11.77734375" style="306" customWidth="1"/>
    <col min="9231" max="9472" width="8.88671875" style="306"/>
    <col min="9473" max="9473" width="8" style="306" customWidth="1"/>
    <col min="9474" max="9474" width="40.6640625" style="306" customWidth="1"/>
    <col min="9475" max="9479" width="15.77734375" style="306" customWidth="1"/>
    <col min="9480" max="9480" width="17.88671875" style="306" customWidth="1"/>
    <col min="9481" max="9483" width="15.77734375" style="306" customWidth="1"/>
    <col min="9484" max="9484" width="15.5546875" style="306" customWidth="1"/>
    <col min="9485" max="9486" width="11.77734375" style="306" customWidth="1"/>
    <col min="9487" max="9728" width="8.88671875" style="306"/>
    <col min="9729" max="9729" width="8" style="306" customWidth="1"/>
    <col min="9730" max="9730" width="40.6640625" style="306" customWidth="1"/>
    <col min="9731" max="9735" width="15.77734375" style="306" customWidth="1"/>
    <col min="9736" max="9736" width="17.88671875" style="306" customWidth="1"/>
    <col min="9737" max="9739" width="15.77734375" style="306" customWidth="1"/>
    <col min="9740" max="9740" width="15.5546875" style="306" customWidth="1"/>
    <col min="9741" max="9742" width="11.77734375" style="306" customWidth="1"/>
    <col min="9743" max="9984" width="8.88671875" style="306"/>
    <col min="9985" max="9985" width="8" style="306" customWidth="1"/>
    <col min="9986" max="9986" width="40.6640625" style="306" customWidth="1"/>
    <col min="9987" max="9991" width="15.77734375" style="306" customWidth="1"/>
    <col min="9992" max="9992" width="17.88671875" style="306" customWidth="1"/>
    <col min="9993" max="9995" width="15.77734375" style="306" customWidth="1"/>
    <col min="9996" max="9996" width="15.5546875" style="306" customWidth="1"/>
    <col min="9997" max="9998" width="11.77734375" style="306" customWidth="1"/>
    <col min="9999" max="10240" width="8.88671875" style="306"/>
    <col min="10241" max="10241" width="8" style="306" customWidth="1"/>
    <col min="10242" max="10242" width="40.6640625" style="306" customWidth="1"/>
    <col min="10243" max="10247" width="15.77734375" style="306" customWidth="1"/>
    <col min="10248" max="10248" width="17.88671875" style="306" customWidth="1"/>
    <col min="10249" max="10251" width="15.77734375" style="306" customWidth="1"/>
    <col min="10252" max="10252" width="15.5546875" style="306" customWidth="1"/>
    <col min="10253" max="10254" width="11.77734375" style="306" customWidth="1"/>
    <col min="10255" max="10496" width="8.88671875" style="306"/>
    <col min="10497" max="10497" width="8" style="306" customWidth="1"/>
    <col min="10498" max="10498" width="40.6640625" style="306" customWidth="1"/>
    <col min="10499" max="10503" width="15.77734375" style="306" customWidth="1"/>
    <col min="10504" max="10504" width="17.88671875" style="306" customWidth="1"/>
    <col min="10505" max="10507" width="15.77734375" style="306" customWidth="1"/>
    <col min="10508" max="10508" width="15.5546875" style="306" customWidth="1"/>
    <col min="10509" max="10510" width="11.77734375" style="306" customWidth="1"/>
    <col min="10511" max="10752" width="8.88671875" style="306"/>
    <col min="10753" max="10753" width="8" style="306" customWidth="1"/>
    <col min="10754" max="10754" width="40.6640625" style="306" customWidth="1"/>
    <col min="10755" max="10759" width="15.77734375" style="306" customWidth="1"/>
    <col min="10760" max="10760" width="17.88671875" style="306" customWidth="1"/>
    <col min="10761" max="10763" width="15.77734375" style="306" customWidth="1"/>
    <col min="10764" max="10764" width="15.5546875" style="306" customWidth="1"/>
    <col min="10765" max="10766" width="11.77734375" style="306" customWidth="1"/>
    <col min="10767" max="11008" width="8.88671875" style="306"/>
    <col min="11009" max="11009" width="8" style="306" customWidth="1"/>
    <col min="11010" max="11010" width="40.6640625" style="306" customWidth="1"/>
    <col min="11011" max="11015" width="15.77734375" style="306" customWidth="1"/>
    <col min="11016" max="11016" width="17.88671875" style="306" customWidth="1"/>
    <col min="11017" max="11019" width="15.77734375" style="306" customWidth="1"/>
    <col min="11020" max="11020" width="15.5546875" style="306" customWidth="1"/>
    <col min="11021" max="11022" width="11.77734375" style="306" customWidth="1"/>
    <col min="11023" max="11264" width="8.88671875" style="306"/>
    <col min="11265" max="11265" width="8" style="306" customWidth="1"/>
    <col min="11266" max="11266" width="40.6640625" style="306" customWidth="1"/>
    <col min="11267" max="11271" width="15.77734375" style="306" customWidth="1"/>
    <col min="11272" max="11272" width="17.88671875" style="306" customWidth="1"/>
    <col min="11273" max="11275" width="15.77734375" style="306" customWidth="1"/>
    <col min="11276" max="11276" width="15.5546875" style="306" customWidth="1"/>
    <col min="11277" max="11278" width="11.77734375" style="306" customWidth="1"/>
    <col min="11279" max="11520" width="8.88671875" style="306"/>
    <col min="11521" max="11521" width="8" style="306" customWidth="1"/>
    <col min="11522" max="11522" width="40.6640625" style="306" customWidth="1"/>
    <col min="11523" max="11527" width="15.77734375" style="306" customWidth="1"/>
    <col min="11528" max="11528" width="17.88671875" style="306" customWidth="1"/>
    <col min="11529" max="11531" width="15.77734375" style="306" customWidth="1"/>
    <col min="11532" max="11532" width="15.5546875" style="306" customWidth="1"/>
    <col min="11533" max="11534" width="11.77734375" style="306" customWidth="1"/>
    <col min="11535" max="11776" width="8.88671875" style="306"/>
    <col min="11777" max="11777" width="8" style="306" customWidth="1"/>
    <col min="11778" max="11778" width="40.6640625" style="306" customWidth="1"/>
    <col min="11779" max="11783" width="15.77734375" style="306" customWidth="1"/>
    <col min="11784" max="11784" width="17.88671875" style="306" customWidth="1"/>
    <col min="11785" max="11787" width="15.77734375" style="306" customWidth="1"/>
    <col min="11788" max="11788" width="15.5546875" style="306" customWidth="1"/>
    <col min="11789" max="11790" width="11.77734375" style="306" customWidth="1"/>
    <col min="11791" max="12032" width="8.88671875" style="306"/>
    <col min="12033" max="12033" width="8" style="306" customWidth="1"/>
    <col min="12034" max="12034" width="40.6640625" style="306" customWidth="1"/>
    <col min="12035" max="12039" width="15.77734375" style="306" customWidth="1"/>
    <col min="12040" max="12040" width="17.88671875" style="306" customWidth="1"/>
    <col min="12041" max="12043" width="15.77734375" style="306" customWidth="1"/>
    <col min="12044" max="12044" width="15.5546875" style="306" customWidth="1"/>
    <col min="12045" max="12046" width="11.77734375" style="306" customWidth="1"/>
    <col min="12047" max="12288" width="8.88671875" style="306"/>
    <col min="12289" max="12289" width="8" style="306" customWidth="1"/>
    <col min="12290" max="12290" width="40.6640625" style="306" customWidth="1"/>
    <col min="12291" max="12295" width="15.77734375" style="306" customWidth="1"/>
    <col min="12296" max="12296" width="17.88671875" style="306" customWidth="1"/>
    <col min="12297" max="12299" width="15.77734375" style="306" customWidth="1"/>
    <col min="12300" max="12300" width="15.5546875" style="306" customWidth="1"/>
    <col min="12301" max="12302" width="11.77734375" style="306" customWidth="1"/>
    <col min="12303" max="12544" width="8.88671875" style="306"/>
    <col min="12545" max="12545" width="8" style="306" customWidth="1"/>
    <col min="12546" max="12546" width="40.6640625" style="306" customWidth="1"/>
    <col min="12547" max="12551" width="15.77734375" style="306" customWidth="1"/>
    <col min="12552" max="12552" width="17.88671875" style="306" customWidth="1"/>
    <col min="12553" max="12555" width="15.77734375" style="306" customWidth="1"/>
    <col min="12556" max="12556" width="15.5546875" style="306" customWidth="1"/>
    <col min="12557" max="12558" width="11.77734375" style="306" customWidth="1"/>
    <col min="12559" max="12800" width="8.88671875" style="306"/>
    <col min="12801" max="12801" width="8" style="306" customWidth="1"/>
    <col min="12802" max="12802" width="40.6640625" style="306" customWidth="1"/>
    <col min="12803" max="12807" width="15.77734375" style="306" customWidth="1"/>
    <col min="12808" max="12808" width="17.88671875" style="306" customWidth="1"/>
    <col min="12809" max="12811" width="15.77734375" style="306" customWidth="1"/>
    <col min="12812" max="12812" width="15.5546875" style="306" customWidth="1"/>
    <col min="12813" max="12814" width="11.77734375" style="306" customWidth="1"/>
    <col min="12815" max="13056" width="8.88671875" style="306"/>
    <col min="13057" max="13057" width="8" style="306" customWidth="1"/>
    <col min="13058" max="13058" width="40.6640625" style="306" customWidth="1"/>
    <col min="13059" max="13063" width="15.77734375" style="306" customWidth="1"/>
    <col min="13064" max="13064" width="17.88671875" style="306" customWidth="1"/>
    <col min="13065" max="13067" width="15.77734375" style="306" customWidth="1"/>
    <col min="13068" max="13068" width="15.5546875" style="306" customWidth="1"/>
    <col min="13069" max="13070" width="11.77734375" style="306" customWidth="1"/>
    <col min="13071" max="13312" width="8.88671875" style="306"/>
    <col min="13313" max="13313" width="8" style="306" customWidth="1"/>
    <col min="13314" max="13314" width="40.6640625" style="306" customWidth="1"/>
    <col min="13315" max="13319" width="15.77734375" style="306" customWidth="1"/>
    <col min="13320" max="13320" width="17.88671875" style="306" customWidth="1"/>
    <col min="13321" max="13323" width="15.77734375" style="306" customWidth="1"/>
    <col min="13324" max="13324" width="15.5546875" style="306" customWidth="1"/>
    <col min="13325" max="13326" width="11.77734375" style="306" customWidth="1"/>
    <col min="13327" max="13568" width="8.88671875" style="306"/>
    <col min="13569" max="13569" width="8" style="306" customWidth="1"/>
    <col min="13570" max="13570" width="40.6640625" style="306" customWidth="1"/>
    <col min="13571" max="13575" width="15.77734375" style="306" customWidth="1"/>
    <col min="13576" max="13576" width="17.88671875" style="306" customWidth="1"/>
    <col min="13577" max="13579" width="15.77734375" style="306" customWidth="1"/>
    <col min="13580" max="13580" width="15.5546875" style="306" customWidth="1"/>
    <col min="13581" max="13582" width="11.77734375" style="306" customWidth="1"/>
    <col min="13583" max="13824" width="8.88671875" style="306"/>
    <col min="13825" max="13825" width="8" style="306" customWidth="1"/>
    <col min="13826" max="13826" width="40.6640625" style="306" customWidth="1"/>
    <col min="13827" max="13831" width="15.77734375" style="306" customWidth="1"/>
    <col min="13832" max="13832" width="17.88671875" style="306" customWidth="1"/>
    <col min="13833" max="13835" width="15.77734375" style="306" customWidth="1"/>
    <col min="13836" max="13836" width="15.5546875" style="306" customWidth="1"/>
    <col min="13837" max="13838" width="11.77734375" style="306" customWidth="1"/>
    <col min="13839" max="14080" width="8.88671875" style="306"/>
    <col min="14081" max="14081" width="8" style="306" customWidth="1"/>
    <col min="14082" max="14082" width="40.6640625" style="306" customWidth="1"/>
    <col min="14083" max="14087" width="15.77734375" style="306" customWidth="1"/>
    <col min="14088" max="14088" width="17.88671875" style="306" customWidth="1"/>
    <col min="14089" max="14091" width="15.77734375" style="306" customWidth="1"/>
    <col min="14092" max="14092" width="15.5546875" style="306" customWidth="1"/>
    <col min="14093" max="14094" width="11.77734375" style="306" customWidth="1"/>
    <col min="14095" max="14336" width="8.88671875" style="306"/>
    <col min="14337" max="14337" width="8" style="306" customWidth="1"/>
    <col min="14338" max="14338" width="40.6640625" style="306" customWidth="1"/>
    <col min="14339" max="14343" width="15.77734375" style="306" customWidth="1"/>
    <col min="14344" max="14344" width="17.88671875" style="306" customWidth="1"/>
    <col min="14345" max="14347" width="15.77734375" style="306" customWidth="1"/>
    <col min="14348" max="14348" width="15.5546875" style="306" customWidth="1"/>
    <col min="14349" max="14350" width="11.77734375" style="306" customWidth="1"/>
    <col min="14351" max="14592" width="8.88671875" style="306"/>
    <col min="14593" max="14593" width="8" style="306" customWidth="1"/>
    <col min="14594" max="14594" width="40.6640625" style="306" customWidth="1"/>
    <col min="14595" max="14599" width="15.77734375" style="306" customWidth="1"/>
    <col min="14600" max="14600" width="17.88671875" style="306" customWidth="1"/>
    <col min="14601" max="14603" width="15.77734375" style="306" customWidth="1"/>
    <col min="14604" max="14604" width="15.5546875" style="306" customWidth="1"/>
    <col min="14605" max="14606" width="11.77734375" style="306" customWidth="1"/>
    <col min="14607" max="14848" width="8.88671875" style="306"/>
    <col min="14849" max="14849" width="8" style="306" customWidth="1"/>
    <col min="14850" max="14850" width="40.6640625" style="306" customWidth="1"/>
    <col min="14851" max="14855" width="15.77734375" style="306" customWidth="1"/>
    <col min="14856" max="14856" width="17.88671875" style="306" customWidth="1"/>
    <col min="14857" max="14859" width="15.77734375" style="306" customWidth="1"/>
    <col min="14860" max="14860" width="15.5546875" style="306" customWidth="1"/>
    <col min="14861" max="14862" width="11.77734375" style="306" customWidth="1"/>
    <col min="14863" max="15104" width="8.88671875" style="306"/>
    <col min="15105" max="15105" width="8" style="306" customWidth="1"/>
    <col min="15106" max="15106" width="40.6640625" style="306" customWidth="1"/>
    <col min="15107" max="15111" width="15.77734375" style="306" customWidth="1"/>
    <col min="15112" max="15112" width="17.88671875" style="306" customWidth="1"/>
    <col min="15113" max="15115" width="15.77734375" style="306" customWidth="1"/>
    <col min="15116" max="15116" width="15.5546875" style="306" customWidth="1"/>
    <col min="15117" max="15118" width="11.77734375" style="306" customWidth="1"/>
    <col min="15119" max="15360" width="8.88671875" style="306"/>
    <col min="15361" max="15361" width="8" style="306" customWidth="1"/>
    <col min="15362" max="15362" width="40.6640625" style="306" customWidth="1"/>
    <col min="15363" max="15367" width="15.77734375" style="306" customWidth="1"/>
    <col min="15368" max="15368" width="17.88671875" style="306" customWidth="1"/>
    <col min="15369" max="15371" width="15.77734375" style="306" customWidth="1"/>
    <col min="15372" max="15372" width="15.5546875" style="306" customWidth="1"/>
    <col min="15373" max="15374" width="11.77734375" style="306" customWidth="1"/>
    <col min="15375" max="15616" width="8.88671875" style="306"/>
    <col min="15617" max="15617" width="8" style="306" customWidth="1"/>
    <col min="15618" max="15618" width="40.6640625" style="306" customWidth="1"/>
    <col min="15619" max="15623" width="15.77734375" style="306" customWidth="1"/>
    <col min="15624" max="15624" width="17.88671875" style="306" customWidth="1"/>
    <col min="15625" max="15627" width="15.77734375" style="306" customWidth="1"/>
    <col min="15628" max="15628" width="15.5546875" style="306" customWidth="1"/>
    <col min="15629" max="15630" width="11.77734375" style="306" customWidth="1"/>
    <col min="15631" max="15872" width="8.88671875" style="306"/>
    <col min="15873" max="15873" width="8" style="306" customWidth="1"/>
    <col min="15874" max="15874" width="40.6640625" style="306" customWidth="1"/>
    <col min="15875" max="15879" width="15.77734375" style="306" customWidth="1"/>
    <col min="15880" max="15880" width="17.88671875" style="306" customWidth="1"/>
    <col min="15881" max="15883" width="15.77734375" style="306" customWidth="1"/>
    <col min="15884" max="15884" width="15.5546875" style="306" customWidth="1"/>
    <col min="15885" max="15886" width="11.77734375" style="306" customWidth="1"/>
    <col min="15887" max="16128" width="8.88671875" style="306"/>
    <col min="16129" max="16129" width="8" style="306" customWidth="1"/>
    <col min="16130" max="16130" width="40.6640625" style="306" customWidth="1"/>
    <col min="16131" max="16135" width="15.77734375" style="306" customWidth="1"/>
    <col min="16136" max="16136" width="17.88671875" style="306" customWidth="1"/>
    <col min="16137" max="16139" width="15.77734375" style="306" customWidth="1"/>
    <col min="16140" max="16140" width="15.5546875" style="306" customWidth="1"/>
    <col min="16141" max="16142" width="11.77734375" style="306" customWidth="1"/>
    <col min="16143" max="16384" width="8.88671875" style="306"/>
  </cols>
  <sheetData>
    <row r="1" spans="1:12" ht="15">
      <c r="A1" s="453" t="s">
        <v>483</v>
      </c>
      <c r="B1" s="453" t="s">
        <v>380</v>
      </c>
      <c r="C1" s="453" t="s">
        <v>380</v>
      </c>
      <c r="D1" s="453" t="s">
        <v>380</v>
      </c>
      <c r="E1" s="453" t="s">
        <v>380</v>
      </c>
      <c r="F1" s="453" t="s">
        <v>380</v>
      </c>
      <c r="G1" s="453" t="s">
        <v>380</v>
      </c>
      <c r="H1" s="305"/>
    </row>
    <row r="2" spans="1:12" ht="15">
      <c r="A2" s="428" t="s">
        <v>482</v>
      </c>
      <c r="B2" s="428"/>
      <c r="C2" s="428"/>
      <c r="D2" s="428"/>
      <c r="E2" s="428"/>
      <c r="F2" s="428"/>
      <c r="G2" s="428"/>
      <c r="H2" s="307"/>
      <c r="I2" s="307"/>
      <c r="J2" s="307"/>
      <c r="L2" s="308"/>
    </row>
    <row r="3" spans="1:12" ht="15">
      <c r="A3" s="428" t="s">
        <v>494</v>
      </c>
      <c r="B3" s="428"/>
      <c r="C3" s="428"/>
      <c r="D3" s="428"/>
      <c r="E3" s="428"/>
      <c r="F3" s="428"/>
      <c r="G3" s="428"/>
      <c r="H3" s="307"/>
      <c r="I3" s="307"/>
      <c r="J3" s="307"/>
    </row>
    <row r="4" spans="1:12" ht="15">
      <c r="A4" s="429" t="s">
        <v>400</v>
      </c>
      <c r="B4" s="429"/>
      <c r="C4" s="429"/>
      <c r="D4" s="429"/>
      <c r="E4" s="429"/>
      <c r="F4" s="429"/>
      <c r="G4" s="429"/>
      <c r="H4" s="307"/>
      <c r="I4" s="307"/>
      <c r="J4" s="307"/>
    </row>
    <row r="5" spans="1:12">
      <c r="A5" s="307"/>
      <c r="B5" s="309"/>
      <c r="C5" s="309"/>
      <c r="D5" s="309"/>
      <c r="E5" s="310"/>
      <c r="F5" s="311"/>
      <c r="H5" s="312"/>
      <c r="I5" s="312"/>
      <c r="J5" s="312"/>
      <c r="K5" s="312"/>
      <c r="L5" s="312"/>
    </row>
    <row r="6" spans="1:12" ht="12.75" customHeight="1">
      <c r="A6" s="305"/>
      <c r="B6" s="191"/>
      <c r="C6" s="424" t="s">
        <v>449</v>
      </c>
      <c r="D6" s="425"/>
      <c r="E6" s="425"/>
      <c r="F6" s="425"/>
      <c r="G6" s="426"/>
      <c r="H6" s="313"/>
      <c r="I6" s="312"/>
      <c r="J6" s="312"/>
      <c r="K6" s="312"/>
      <c r="L6" s="312"/>
    </row>
    <row r="7" spans="1:12" s="316" customFormat="1" ht="38.25">
      <c r="A7" s="314" t="s">
        <v>384</v>
      </c>
      <c r="B7" s="196" t="s">
        <v>385</v>
      </c>
      <c r="C7" s="209" t="s">
        <v>450</v>
      </c>
      <c r="D7" s="197" t="s">
        <v>451</v>
      </c>
      <c r="E7" s="197" t="s">
        <v>452</v>
      </c>
      <c r="F7" s="197" t="s">
        <v>453</v>
      </c>
      <c r="G7" s="315" t="s">
        <v>449</v>
      </c>
      <c r="H7" s="313"/>
      <c r="I7" s="312"/>
      <c r="J7" s="312"/>
      <c r="K7" s="312"/>
      <c r="L7" s="312"/>
    </row>
    <row r="8" spans="1:12" s="319" customFormat="1">
      <c r="A8" s="317"/>
      <c r="B8" s="198" t="s">
        <v>390</v>
      </c>
      <c r="C8" s="210" t="s">
        <v>398</v>
      </c>
      <c r="D8" s="199" t="s">
        <v>399</v>
      </c>
      <c r="E8" s="199" t="s">
        <v>391</v>
      </c>
      <c r="F8" s="199" t="s">
        <v>392</v>
      </c>
      <c r="G8" s="318" t="s">
        <v>454</v>
      </c>
      <c r="H8" s="313"/>
      <c r="I8" s="312"/>
      <c r="J8" s="312"/>
      <c r="K8" s="312"/>
      <c r="L8" s="312"/>
    </row>
    <row r="9" spans="1:12" s="319" customFormat="1" ht="44.25" customHeight="1">
      <c r="A9" s="317"/>
      <c r="B9" s="198" t="s">
        <v>16</v>
      </c>
      <c r="C9" s="320" t="s">
        <v>455</v>
      </c>
      <c r="D9" s="202" t="s">
        <v>456</v>
      </c>
      <c r="E9" s="202" t="s">
        <v>457</v>
      </c>
      <c r="F9" s="202" t="s">
        <v>458</v>
      </c>
      <c r="G9" s="321"/>
      <c r="H9" s="313"/>
      <c r="I9" s="312"/>
      <c r="J9" s="312"/>
      <c r="K9" s="312"/>
      <c r="L9" s="312"/>
    </row>
    <row r="10" spans="1:12">
      <c r="A10" s="322">
        <v>1</v>
      </c>
      <c r="B10" s="204" t="s">
        <v>396</v>
      </c>
      <c r="C10" s="361">
        <v>973068651.36800003</v>
      </c>
      <c r="D10" s="363"/>
      <c r="E10" s="363"/>
      <c r="F10" s="363"/>
      <c r="G10" s="369">
        <f t="shared" ref="G10" si="0">+C10-D10-E10-F10</f>
        <v>973068651.36800003</v>
      </c>
      <c r="H10" s="313"/>
      <c r="I10" s="312"/>
      <c r="J10" s="312"/>
      <c r="K10" s="312"/>
      <c r="L10" s="312"/>
    </row>
    <row r="11" spans="1:12">
      <c r="A11" s="305"/>
      <c r="B11" s="205"/>
      <c r="C11" s="206"/>
      <c r="D11" s="207"/>
      <c r="E11" s="207"/>
      <c r="F11" s="207"/>
      <c r="G11" s="206"/>
      <c r="H11" s="206"/>
      <c r="I11" s="312"/>
      <c r="J11" s="312"/>
      <c r="K11" s="312"/>
      <c r="L11" s="312"/>
    </row>
    <row r="12" spans="1:12" ht="12.75" customHeight="1">
      <c r="A12" s="305"/>
      <c r="B12" s="191"/>
      <c r="C12" s="450" t="s">
        <v>459</v>
      </c>
      <c r="D12" s="451"/>
      <c r="E12" s="451"/>
      <c r="F12" s="451"/>
      <c r="G12" s="451"/>
      <c r="H12" s="452"/>
      <c r="I12" s="312"/>
      <c r="J12" s="312"/>
      <c r="K12" s="312"/>
      <c r="L12" s="312"/>
    </row>
    <row r="13" spans="1:12" s="316" customFormat="1" ht="38.25">
      <c r="A13" s="314" t="s">
        <v>384</v>
      </c>
      <c r="B13" s="196" t="s">
        <v>385</v>
      </c>
      <c r="C13" s="209" t="s">
        <v>460</v>
      </c>
      <c r="D13" s="197" t="s">
        <v>461</v>
      </c>
      <c r="E13" s="197" t="s">
        <v>462</v>
      </c>
      <c r="F13" s="197" t="s">
        <v>463</v>
      </c>
      <c r="G13" s="197" t="s">
        <v>464</v>
      </c>
      <c r="H13" s="315" t="s">
        <v>465</v>
      </c>
      <c r="I13" s="312"/>
      <c r="J13" s="312"/>
      <c r="K13" s="312"/>
      <c r="L13" s="312"/>
    </row>
    <row r="14" spans="1:12" s="319" customFormat="1">
      <c r="A14" s="317"/>
      <c r="B14" s="198" t="s">
        <v>390</v>
      </c>
      <c r="C14" s="210" t="s">
        <v>398</v>
      </c>
      <c r="D14" s="199" t="s">
        <v>399</v>
      </c>
      <c r="E14" s="199" t="s">
        <v>391</v>
      </c>
      <c r="F14" s="199" t="s">
        <v>392</v>
      </c>
      <c r="G14" s="199" t="s">
        <v>466</v>
      </c>
      <c r="H14" s="318" t="s">
        <v>467</v>
      </c>
      <c r="I14" s="312"/>
      <c r="J14" s="312"/>
      <c r="K14" s="312"/>
      <c r="L14" s="312"/>
    </row>
    <row r="15" spans="1:12" s="319" customFormat="1" ht="44.25" customHeight="1">
      <c r="A15" s="317"/>
      <c r="B15" s="198" t="s">
        <v>16</v>
      </c>
      <c r="C15" s="320" t="s">
        <v>468</v>
      </c>
      <c r="D15" s="202" t="s">
        <v>469</v>
      </c>
      <c r="E15" s="202" t="s">
        <v>470</v>
      </c>
      <c r="F15" s="202" t="s">
        <v>471</v>
      </c>
      <c r="G15" s="202" t="s">
        <v>472</v>
      </c>
      <c r="H15" s="323"/>
      <c r="I15" s="312"/>
      <c r="J15" s="312"/>
      <c r="K15" s="312"/>
      <c r="L15" s="312"/>
    </row>
    <row r="16" spans="1:12">
      <c r="A16" s="322">
        <v>2</v>
      </c>
      <c r="B16" s="204" t="s">
        <v>396</v>
      </c>
      <c r="C16" s="361"/>
      <c r="D16" s="363"/>
      <c r="E16" s="363">
        <v>777550000</v>
      </c>
      <c r="F16" s="363"/>
      <c r="G16" s="363"/>
      <c r="H16" s="369">
        <f t="shared" ref="H16" si="1">+C16-D16+E16+F16-G16</f>
        <v>777550000</v>
      </c>
      <c r="I16" s="312"/>
      <c r="J16" s="312"/>
      <c r="K16" s="312"/>
      <c r="L16" s="312"/>
    </row>
    <row r="17" spans="1:12">
      <c r="A17" s="307"/>
      <c r="B17" s="324"/>
      <c r="C17" s="325"/>
      <c r="D17" s="326"/>
      <c r="E17" s="326"/>
      <c r="F17" s="326"/>
      <c r="G17" s="325"/>
      <c r="H17" s="325"/>
      <c r="I17" s="312"/>
      <c r="J17" s="312"/>
      <c r="K17" s="312"/>
      <c r="L17" s="312"/>
    </row>
    <row r="18" spans="1:12" ht="12.75" customHeight="1">
      <c r="A18" s="327" t="s">
        <v>473</v>
      </c>
      <c r="F18" s="328"/>
      <c r="G18" s="328"/>
      <c r="H18" s="328"/>
      <c r="I18" s="312"/>
      <c r="J18" s="312"/>
      <c r="K18" s="312"/>
    </row>
    <row r="19" spans="1:12">
      <c r="E19" s="328"/>
      <c r="F19" s="328"/>
      <c r="G19" s="328"/>
      <c r="H19" s="328"/>
      <c r="J19" s="324"/>
    </row>
    <row r="20" spans="1:12" ht="15">
      <c r="A20" s="330" t="s">
        <v>487</v>
      </c>
      <c r="E20" s="328"/>
      <c r="F20" s="328"/>
      <c r="G20" s="328"/>
      <c r="H20" s="305"/>
    </row>
    <row r="21" spans="1:12" ht="15">
      <c r="A21" s="330"/>
      <c r="B21" s="331" t="s">
        <v>390</v>
      </c>
      <c r="C21" s="331" t="s">
        <v>398</v>
      </c>
      <c r="D21" s="332" t="s">
        <v>399</v>
      </c>
      <c r="E21" s="331" t="s">
        <v>391</v>
      </c>
      <c r="F21" s="332" t="s">
        <v>392</v>
      </c>
      <c r="G21" s="331" t="s">
        <v>466</v>
      </c>
      <c r="H21" s="331" t="s">
        <v>474</v>
      </c>
    </row>
    <row r="22" spans="1:12">
      <c r="A22" s="333">
        <v>3</v>
      </c>
      <c r="B22" s="334" t="s">
        <v>493</v>
      </c>
      <c r="C22" s="295"/>
      <c r="D22" s="335"/>
      <c r="E22" s="336"/>
      <c r="F22" s="336"/>
      <c r="G22" s="336"/>
      <c r="H22" s="336"/>
      <c r="I22" s="336"/>
      <c r="J22" s="336"/>
      <c r="K22" s="336"/>
      <c r="L22" s="336"/>
    </row>
    <row r="23" spans="1:12">
      <c r="A23" s="333">
        <f>+A22+1</f>
        <v>4</v>
      </c>
      <c r="B23" s="337" t="s">
        <v>475</v>
      </c>
      <c r="C23" s="295"/>
      <c r="D23" s="335"/>
      <c r="E23" s="338">
        <v>28230329.57</v>
      </c>
      <c r="F23" s="336"/>
      <c r="G23" s="336"/>
      <c r="H23" s="336"/>
      <c r="I23" s="336"/>
      <c r="J23" s="336"/>
      <c r="K23" s="336"/>
      <c r="L23" s="336"/>
    </row>
    <row r="24" spans="1:12">
      <c r="A24" s="333">
        <v>5</v>
      </c>
      <c r="B24" s="337" t="s">
        <v>476</v>
      </c>
      <c r="C24" s="263"/>
      <c r="D24" s="170"/>
      <c r="E24" s="338">
        <v>470396</v>
      </c>
      <c r="F24" s="336"/>
      <c r="G24" s="336"/>
      <c r="H24" s="336"/>
      <c r="I24" s="336"/>
      <c r="J24" s="336"/>
    </row>
    <row r="25" spans="1:12">
      <c r="A25" s="333">
        <f t="shared" ref="A25:A28" si="2">+A24+1</f>
        <v>6</v>
      </c>
      <c r="B25" s="337" t="s">
        <v>477</v>
      </c>
      <c r="C25" s="339"/>
      <c r="D25" s="335"/>
      <c r="E25" s="338"/>
      <c r="F25" s="336"/>
      <c r="G25" s="336"/>
      <c r="H25" s="336"/>
      <c r="I25" s="336"/>
      <c r="J25" s="336"/>
    </row>
    <row r="26" spans="1:12">
      <c r="A26" s="333">
        <f t="shared" si="2"/>
        <v>7</v>
      </c>
      <c r="B26" s="337" t="s">
        <v>478</v>
      </c>
      <c r="C26" s="339"/>
      <c r="D26" s="335"/>
      <c r="E26" s="338">
        <v>30860</v>
      </c>
      <c r="F26" s="336"/>
      <c r="G26" s="336"/>
      <c r="H26" s="336"/>
      <c r="I26" s="336"/>
      <c r="J26" s="336"/>
    </row>
    <row r="27" spans="1:12" ht="13.5" thickBot="1">
      <c r="A27" s="333">
        <f t="shared" si="2"/>
        <v>8</v>
      </c>
      <c r="B27" s="337" t="s">
        <v>479</v>
      </c>
      <c r="C27" s="339"/>
      <c r="D27" s="335"/>
      <c r="E27" s="340"/>
      <c r="F27" s="336"/>
      <c r="G27" s="336"/>
      <c r="H27" s="336"/>
      <c r="I27" s="336"/>
      <c r="J27" s="336"/>
    </row>
    <row r="28" spans="1:12">
      <c r="A28" s="333">
        <f t="shared" si="2"/>
        <v>9</v>
      </c>
      <c r="B28" s="334" t="s">
        <v>488</v>
      </c>
      <c r="C28" s="341"/>
      <c r="D28" s="342"/>
      <c r="E28" s="343">
        <f>+E23+E24+E25-E26-E27</f>
        <v>28669865.57</v>
      </c>
      <c r="F28" s="336"/>
      <c r="G28" s="336"/>
      <c r="H28" s="336"/>
      <c r="I28" s="336"/>
      <c r="J28" s="336"/>
    </row>
    <row r="29" spans="1:12" ht="13.5" thickBot="1">
      <c r="A29" s="333"/>
      <c r="B29" s="344"/>
      <c r="C29" s="339"/>
      <c r="D29" s="335"/>
      <c r="E29" s="345"/>
      <c r="F29" s="336"/>
      <c r="G29" s="336"/>
      <c r="H29" s="336"/>
      <c r="I29" s="336"/>
      <c r="J29" s="336"/>
    </row>
    <row r="30" spans="1:12" ht="13.5" thickBot="1">
      <c r="A30" s="333">
        <f>+A28+1</f>
        <v>10</v>
      </c>
      <c r="B30" s="334" t="s">
        <v>489</v>
      </c>
      <c r="C30" s="341"/>
      <c r="D30" s="335"/>
      <c r="E30" s="346">
        <f>+E28/H16</f>
        <v>3.687205397723619E-2</v>
      </c>
      <c r="F30" s="336"/>
      <c r="G30" s="336"/>
      <c r="H30" s="336"/>
      <c r="I30" s="336"/>
      <c r="J30" s="336"/>
    </row>
    <row r="31" spans="1:12">
      <c r="A31" s="347"/>
      <c r="B31" s="344"/>
      <c r="C31" s="339"/>
      <c r="D31" s="335"/>
      <c r="E31" s="339"/>
      <c r="F31" s="336"/>
      <c r="G31" s="336"/>
      <c r="H31" s="336"/>
      <c r="I31" s="336"/>
      <c r="J31" s="336"/>
    </row>
  </sheetData>
  <mergeCells count="6">
    <mergeCell ref="C12:H12"/>
    <mergeCell ref="A1:G1"/>
    <mergeCell ref="A2:G2"/>
    <mergeCell ref="A3:G3"/>
    <mergeCell ref="A4:G4"/>
    <mergeCell ref="C6:G6"/>
  </mergeCells>
  <pageMargins left="0.7" right="0.7" top="0.75" bottom="0.75" header="0.3" footer="0.3"/>
  <pageSetup scale="71" fitToHeight="0" orientation="landscape" cellComments="asDisplayed" r:id="rId1"/>
  <headerFooter>
    <oddHeader xml:space="preserve">&amp;L&amp;"Times New Roman,Bold Italic"Privileged and Confidential 
Subject to FERC Rules 602 and 606 
&amp;RPage &amp;P of &amp;N
</oddHeader>
  </headerFooter>
  <rowBreaks count="1" manualBreakCount="1">
    <brk id="1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41"/>
  <sheetViews>
    <sheetView zoomScaleNormal="100" workbookViewId="0">
      <selection activeCell="F29" sqref="F29"/>
    </sheetView>
  </sheetViews>
  <sheetFormatPr defaultColWidth="6.88671875" defaultRowHeight="12.75"/>
  <cols>
    <col min="1" max="1" width="6.88671875" style="396"/>
    <col min="2" max="2" width="25.33203125" style="396" customWidth="1"/>
    <col min="3" max="4" width="6.88671875" style="396"/>
    <col min="5" max="5" width="11.6640625" style="396" customWidth="1"/>
    <col min="6" max="6" width="10" style="396" bestFit="1" customWidth="1"/>
    <col min="7" max="7" width="8.44140625" style="396" customWidth="1"/>
    <col min="8" max="8" width="2.21875" style="396" customWidth="1"/>
    <col min="9" max="9" width="12.88671875" style="396" bestFit="1" customWidth="1"/>
    <col min="10" max="10" width="1.6640625" style="396" customWidth="1"/>
    <col min="11" max="11" width="11.33203125" style="396" bestFit="1" customWidth="1"/>
    <col min="12" max="12" width="3.77734375" style="396" customWidth="1"/>
    <col min="13" max="13" width="12.44140625" style="396" bestFit="1" customWidth="1"/>
    <col min="14" max="14" width="1.6640625" style="396" customWidth="1"/>
    <col min="15" max="15" width="11.109375" style="396" bestFit="1" customWidth="1"/>
    <col min="16" max="257" width="6.88671875" style="396"/>
    <col min="258" max="258" width="25.33203125" style="396" customWidth="1"/>
    <col min="259" max="260" width="6.88671875" style="396"/>
    <col min="261" max="261" width="11.6640625" style="396" customWidth="1"/>
    <col min="262" max="262" width="10" style="396" bestFit="1" customWidth="1"/>
    <col min="263" max="263" width="8.44140625" style="396" customWidth="1"/>
    <col min="264" max="264" width="2.21875" style="396" customWidth="1"/>
    <col min="265" max="265" width="12.88671875" style="396" bestFit="1" customWidth="1"/>
    <col min="266" max="266" width="1.6640625" style="396" customWidth="1"/>
    <col min="267" max="267" width="11.33203125" style="396" bestFit="1" customWidth="1"/>
    <col min="268" max="268" width="3.77734375" style="396" customWidth="1"/>
    <col min="269" max="269" width="12.44140625" style="396" bestFit="1" customWidth="1"/>
    <col min="270" max="270" width="1.6640625" style="396" customWidth="1"/>
    <col min="271" max="271" width="11.109375" style="396" bestFit="1" customWidth="1"/>
    <col min="272" max="513" width="6.88671875" style="396"/>
    <col min="514" max="514" width="25.33203125" style="396" customWidth="1"/>
    <col min="515" max="516" width="6.88671875" style="396"/>
    <col min="517" max="517" width="11.6640625" style="396" customWidth="1"/>
    <col min="518" max="518" width="10" style="396" bestFit="1" customWidth="1"/>
    <col min="519" max="519" width="8.44140625" style="396" customWidth="1"/>
    <col min="520" max="520" width="2.21875" style="396" customWidth="1"/>
    <col min="521" max="521" width="12.88671875" style="396" bestFit="1" customWidth="1"/>
    <col min="522" max="522" width="1.6640625" style="396" customWidth="1"/>
    <col min="523" max="523" width="11.33203125" style="396" bestFit="1" customWidth="1"/>
    <col min="524" max="524" width="3.77734375" style="396" customWidth="1"/>
    <col min="525" max="525" width="12.44140625" style="396" bestFit="1" customWidth="1"/>
    <col min="526" max="526" width="1.6640625" style="396" customWidth="1"/>
    <col min="527" max="527" width="11.109375" style="396" bestFit="1" customWidth="1"/>
    <col min="528" max="769" width="6.88671875" style="396"/>
    <col min="770" max="770" width="25.33203125" style="396" customWidth="1"/>
    <col min="771" max="772" width="6.88671875" style="396"/>
    <col min="773" max="773" width="11.6640625" style="396" customWidth="1"/>
    <col min="774" max="774" width="10" style="396" bestFit="1" customWidth="1"/>
    <col min="775" max="775" width="8.44140625" style="396" customWidth="1"/>
    <col min="776" max="776" width="2.21875" style="396" customWidth="1"/>
    <col min="777" max="777" width="12.88671875" style="396" bestFit="1" customWidth="1"/>
    <col min="778" max="778" width="1.6640625" style="396" customWidth="1"/>
    <col min="779" max="779" width="11.33203125" style="396" bestFit="1" customWidth="1"/>
    <col min="780" max="780" width="3.77734375" style="396" customWidth="1"/>
    <col min="781" max="781" width="12.44140625" style="396" bestFit="1" customWidth="1"/>
    <col min="782" max="782" width="1.6640625" style="396" customWidth="1"/>
    <col min="783" max="783" width="11.109375" style="396" bestFit="1" customWidth="1"/>
    <col min="784" max="1025" width="6.88671875" style="396"/>
    <col min="1026" max="1026" width="25.33203125" style="396" customWidth="1"/>
    <col min="1027" max="1028" width="6.88671875" style="396"/>
    <col min="1029" max="1029" width="11.6640625" style="396" customWidth="1"/>
    <col min="1030" max="1030" width="10" style="396" bestFit="1" customWidth="1"/>
    <col min="1031" max="1031" width="8.44140625" style="396" customWidth="1"/>
    <col min="1032" max="1032" width="2.21875" style="396" customWidth="1"/>
    <col min="1033" max="1033" width="12.88671875" style="396" bestFit="1" customWidth="1"/>
    <col min="1034" max="1034" width="1.6640625" style="396" customWidth="1"/>
    <col min="1035" max="1035" width="11.33203125" style="396" bestFit="1" customWidth="1"/>
    <col min="1036" max="1036" width="3.77734375" style="396" customWidth="1"/>
    <col min="1037" max="1037" width="12.44140625" style="396" bestFit="1" customWidth="1"/>
    <col min="1038" max="1038" width="1.6640625" style="396" customWidth="1"/>
    <col min="1039" max="1039" width="11.109375" style="396" bestFit="1" customWidth="1"/>
    <col min="1040" max="1281" width="6.88671875" style="396"/>
    <col min="1282" max="1282" width="25.33203125" style="396" customWidth="1"/>
    <col min="1283" max="1284" width="6.88671875" style="396"/>
    <col min="1285" max="1285" width="11.6640625" style="396" customWidth="1"/>
    <col min="1286" max="1286" width="10" style="396" bestFit="1" customWidth="1"/>
    <col min="1287" max="1287" width="8.44140625" style="396" customWidth="1"/>
    <col min="1288" max="1288" width="2.21875" style="396" customWidth="1"/>
    <col min="1289" max="1289" width="12.88671875" style="396" bestFit="1" customWidth="1"/>
    <col min="1290" max="1290" width="1.6640625" style="396" customWidth="1"/>
    <col min="1291" max="1291" width="11.33203125" style="396" bestFit="1" customWidth="1"/>
    <col min="1292" max="1292" width="3.77734375" style="396" customWidth="1"/>
    <col min="1293" max="1293" width="12.44140625" style="396" bestFit="1" customWidth="1"/>
    <col min="1294" max="1294" width="1.6640625" style="396" customWidth="1"/>
    <col min="1295" max="1295" width="11.109375" style="396" bestFit="1" customWidth="1"/>
    <col min="1296" max="1537" width="6.88671875" style="396"/>
    <col min="1538" max="1538" width="25.33203125" style="396" customWidth="1"/>
    <col min="1539" max="1540" width="6.88671875" style="396"/>
    <col min="1541" max="1541" width="11.6640625" style="396" customWidth="1"/>
    <col min="1542" max="1542" width="10" style="396" bestFit="1" customWidth="1"/>
    <col min="1543" max="1543" width="8.44140625" style="396" customWidth="1"/>
    <col min="1544" max="1544" width="2.21875" style="396" customWidth="1"/>
    <col min="1545" max="1545" width="12.88671875" style="396" bestFit="1" customWidth="1"/>
    <col min="1546" max="1546" width="1.6640625" style="396" customWidth="1"/>
    <col min="1547" max="1547" width="11.33203125" style="396" bestFit="1" customWidth="1"/>
    <col min="1548" max="1548" width="3.77734375" style="396" customWidth="1"/>
    <col min="1549" max="1549" width="12.44140625" style="396" bestFit="1" customWidth="1"/>
    <col min="1550" max="1550" width="1.6640625" style="396" customWidth="1"/>
    <col min="1551" max="1551" width="11.109375" style="396" bestFit="1" customWidth="1"/>
    <col min="1552" max="1793" width="6.88671875" style="396"/>
    <col min="1794" max="1794" width="25.33203125" style="396" customWidth="1"/>
    <col min="1795" max="1796" width="6.88671875" style="396"/>
    <col min="1797" max="1797" width="11.6640625" style="396" customWidth="1"/>
    <col min="1798" max="1798" width="10" style="396" bestFit="1" customWidth="1"/>
    <col min="1799" max="1799" width="8.44140625" style="396" customWidth="1"/>
    <col min="1800" max="1800" width="2.21875" style="396" customWidth="1"/>
    <col min="1801" max="1801" width="12.88671875" style="396" bestFit="1" customWidth="1"/>
    <col min="1802" max="1802" width="1.6640625" style="396" customWidth="1"/>
    <col min="1803" max="1803" width="11.33203125" style="396" bestFit="1" customWidth="1"/>
    <col min="1804" max="1804" width="3.77734375" style="396" customWidth="1"/>
    <col min="1805" max="1805" width="12.44140625" style="396" bestFit="1" customWidth="1"/>
    <col min="1806" max="1806" width="1.6640625" style="396" customWidth="1"/>
    <col min="1807" max="1807" width="11.109375" style="396" bestFit="1" customWidth="1"/>
    <col min="1808" max="2049" width="6.88671875" style="396"/>
    <col min="2050" max="2050" width="25.33203125" style="396" customWidth="1"/>
    <col min="2051" max="2052" width="6.88671875" style="396"/>
    <col min="2053" max="2053" width="11.6640625" style="396" customWidth="1"/>
    <col min="2054" max="2054" width="10" style="396" bestFit="1" customWidth="1"/>
    <col min="2055" max="2055" width="8.44140625" style="396" customWidth="1"/>
    <col min="2056" max="2056" width="2.21875" style="396" customWidth="1"/>
    <col min="2057" max="2057" width="12.88671875" style="396" bestFit="1" customWidth="1"/>
    <col min="2058" max="2058" width="1.6640625" style="396" customWidth="1"/>
    <col min="2059" max="2059" width="11.33203125" style="396" bestFit="1" customWidth="1"/>
    <col min="2060" max="2060" width="3.77734375" style="396" customWidth="1"/>
    <col min="2061" max="2061" width="12.44140625" style="396" bestFit="1" customWidth="1"/>
    <col min="2062" max="2062" width="1.6640625" style="396" customWidth="1"/>
    <col min="2063" max="2063" width="11.109375" style="396" bestFit="1" customWidth="1"/>
    <col min="2064" max="2305" width="6.88671875" style="396"/>
    <col min="2306" max="2306" width="25.33203125" style="396" customWidth="1"/>
    <col min="2307" max="2308" width="6.88671875" style="396"/>
    <col min="2309" max="2309" width="11.6640625" style="396" customWidth="1"/>
    <col min="2310" max="2310" width="10" style="396" bestFit="1" customWidth="1"/>
    <col min="2311" max="2311" width="8.44140625" style="396" customWidth="1"/>
    <col min="2312" max="2312" width="2.21875" style="396" customWidth="1"/>
    <col min="2313" max="2313" width="12.88671875" style="396" bestFit="1" customWidth="1"/>
    <col min="2314" max="2314" width="1.6640625" style="396" customWidth="1"/>
    <col min="2315" max="2315" width="11.33203125" style="396" bestFit="1" customWidth="1"/>
    <col min="2316" max="2316" width="3.77734375" style="396" customWidth="1"/>
    <col min="2317" max="2317" width="12.44140625" style="396" bestFit="1" customWidth="1"/>
    <col min="2318" max="2318" width="1.6640625" style="396" customWidth="1"/>
    <col min="2319" max="2319" width="11.109375" style="396" bestFit="1" customWidth="1"/>
    <col min="2320" max="2561" width="6.88671875" style="396"/>
    <col min="2562" max="2562" width="25.33203125" style="396" customWidth="1"/>
    <col min="2563" max="2564" width="6.88671875" style="396"/>
    <col min="2565" max="2565" width="11.6640625" style="396" customWidth="1"/>
    <col min="2566" max="2566" width="10" style="396" bestFit="1" customWidth="1"/>
    <col min="2567" max="2567" width="8.44140625" style="396" customWidth="1"/>
    <col min="2568" max="2568" width="2.21875" style="396" customWidth="1"/>
    <col min="2569" max="2569" width="12.88671875" style="396" bestFit="1" customWidth="1"/>
    <col min="2570" max="2570" width="1.6640625" style="396" customWidth="1"/>
    <col min="2571" max="2571" width="11.33203125" style="396" bestFit="1" customWidth="1"/>
    <col min="2572" max="2572" width="3.77734375" style="396" customWidth="1"/>
    <col min="2573" max="2573" width="12.44140625" style="396" bestFit="1" customWidth="1"/>
    <col min="2574" max="2574" width="1.6640625" style="396" customWidth="1"/>
    <col min="2575" max="2575" width="11.109375" style="396" bestFit="1" customWidth="1"/>
    <col min="2576" max="2817" width="6.88671875" style="396"/>
    <col min="2818" max="2818" width="25.33203125" style="396" customWidth="1"/>
    <col min="2819" max="2820" width="6.88671875" style="396"/>
    <col min="2821" max="2821" width="11.6640625" style="396" customWidth="1"/>
    <col min="2822" max="2822" width="10" style="396" bestFit="1" customWidth="1"/>
    <col min="2823" max="2823" width="8.44140625" style="396" customWidth="1"/>
    <col min="2824" max="2824" width="2.21875" style="396" customWidth="1"/>
    <col min="2825" max="2825" width="12.88671875" style="396" bestFit="1" customWidth="1"/>
    <col min="2826" max="2826" width="1.6640625" style="396" customWidth="1"/>
    <col min="2827" max="2827" width="11.33203125" style="396" bestFit="1" customWidth="1"/>
    <col min="2828" max="2828" width="3.77734375" style="396" customWidth="1"/>
    <col min="2829" max="2829" width="12.44140625" style="396" bestFit="1" customWidth="1"/>
    <col min="2830" max="2830" width="1.6640625" style="396" customWidth="1"/>
    <col min="2831" max="2831" width="11.109375" style="396" bestFit="1" customWidth="1"/>
    <col min="2832" max="3073" width="6.88671875" style="396"/>
    <col min="3074" max="3074" width="25.33203125" style="396" customWidth="1"/>
    <col min="3075" max="3076" width="6.88671875" style="396"/>
    <col min="3077" max="3077" width="11.6640625" style="396" customWidth="1"/>
    <col min="3078" max="3078" width="10" style="396" bestFit="1" customWidth="1"/>
    <col min="3079" max="3079" width="8.44140625" style="396" customWidth="1"/>
    <col min="3080" max="3080" width="2.21875" style="396" customWidth="1"/>
    <col min="3081" max="3081" width="12.88671875" style="396" bestFit="1" customWidth="1"/>
    <col min="3082" max="3082" width="1.6640625" style="396" customWidth="1"/>
    <col min="3083" max="3083" width="11.33203125" style="396" bestFit="1" customWidth="1"/>
    <col min="3084" max="3084" width="3.77734375" style="396" customWidth="1"/>
    <col min="3085" max="3085" width="12.44140625" style="396" bestFit="1" customWidth="1"/>
    <col min="3086" max="3086" width="1.6640625" style="396" customWidth="1"/>
    <col min="3087" max="3087" width="11.109375" style="396" bestFit="1" customWidth="1"/>
    <col min="3088" max="3329" width="6.88671875" style="396"/>
    <col min="3330" max="3330" width="25.33203125" style="396" customWidth="1"/>
    <col min="3331" max="3332" width="6.88671875" style="396"/>
    <col min="3333" max="3333" width="11.6640625" style="396" customWidth="1"/>
    <col min="3334" max="3334" width="10" style="396" bestFit="1" customWidth="1"/>
    <col min="3335" max="3335" width="8.44140625" style="396" customWidth="1"/>
    <col min="3336" max="3336" width="2.21875" style="396" customWidth="1"/>
    <col min="3337" max="3337" width="12.88671875" style="396" bestFit="1" customWidth="1"/>
    <col min="3338" max="3338" width="1.6640625" style="396" customWidth="1"/>
    <col min="3339" max="3339" width="11.33203125" style="396" bestFit="1" customWidth="1"/>
    <col min="3340" max="3340" width="3.77734375" style="396" customWidth="1"/>
    <col min="3341" max="3341" width="12.44140625" style="396" bestFit="1" customWidth="1"/>
    <col min="3342" max="3342" width="1.6640625" style="396" customWidth="1"/>
    <col min="3343" max="3343" width="11.109375" style="396" bestFit="1" customWidth="1"/>
    <col min="3344" max="3585" width="6.88671875" style="396"/>
    <col min="3586" max="3586" width="25.33203125" style="396" customWidth="1"/>
    <col min="3587" max="3588" width="6.88671875" style="396"/>
    <col min="3589" max="3589" width="11.6640625" style="396" customWidth="1"/>
    <col min="3590" max="3590" width="10" style="396" bestFit="1" customWidth="1"/>
    <col min="3591" max="3591" width="8.44140625" style="396" customWidth="1"/>
    <col min="3592" max="3592" width="2.21875" style="396" customWidth="1"/>
    <col min="3593" max="3593" width="12.88671875" style="396" bestFit="1" customWidth="1"/>
    <col min="3594" max="3594" width="1.6640625" style="396" customWidth="1"/>
    <col min="3595" max="3595" width="11.33203125" style="396" bestFit="1" customWidth="1"/>
    <col min="3596" max="3596" width="3.77734375" style="396" customWidth="1"/>
    <col min="3597" max="3597" width="12.44140625" style="396" bestFit="1" customWidth="1"/>
    <col min="3598" max="3598" width="1.6640625" style="396" customWidth="1"/>
    <col min="3599" max="3599" width="11.109375" style="396" bestFit="1" customWidth="1"/>
    <col min="3600" max="3841" width="6.88671875" style="396"/>
    <col min="3842" max="3842" width="25.33203125" style="396" customWidth="1"/>
    <col min="3843" max="3844" width="6.88671875" style="396"/>
    <col min="3845" max="3845" width="11.6640625" style="396" customWidth="1"/>
    <col min="3846" max="3846" width="10" style="396" bestFit="1" customWidth="1"/>
    <col min="3847" max="3847" width="8.44140625" style="396" customWidth="1"/>
    <col min="3848" max="3848" width="2.21875" style="396" customWidth="1"/>
    <col min="3849" max="3849" width="12.88671875" style="396" bestFit="1" customWidth="1"/>
    <col min="3850" max="3850" width="1.6640625" style="396" customWidth="1"/>
    <col min="3851" max="3851" width="11.33203125" style="396" bestFit="1" customWidth="1"/>
    <col min="3852" max="3852" width="3.77734375" style="396" customWidth="1"/>
    <col min="3853" max="3853" width="12.44140625" style="396" bestFit="1" customWidth="1"/>
    <col min="3854" max="3854" width="1.6640625" style="396" customWidth="1"/>
    <col min="3855" max="3855" width="11.109375" style="396" bestFit="1" customWidth="1"/>
    <col min="3856" max="4097" width="6.88671875" style="396"/>
    <col min="4098" max="4098" width="25.33203125" style="396" customWidth="1"/>
    <col min="4099" max="4100" width="6.88671875" style="396"/>
    <col min="4101" max="4101" width="11.6640625" style="396" customWidth="1"/>
    <col min="4102" max="4102" width="10" style="396" bestFit="1" customWidth="1"/>
    <col min="4103" max="4103" width="8.44140625" style="396" customWidth="1"/>
    <col min="4104" max="4104" width="2.21875" style="396" customWidth="1"/>
    <col min="4105" max="4105" width="12.88671875" style="396" bestFit="1" customWidth="1"/>
    <col min="4106" max="4106" width="1.6640625" style="396" customWidth="1"/>
    <col min="4107" max="4107" width="11.33203125" style="396" bestFit="1" customWidth="1"/>
    <col min="4108" max="4108" width="3.77734375" style="396" customWidth="1"/>
    <col min="4109" max="4109" width="12.44140625" style="396" bestFit="1" customWidth="1"/>
    <col min="4110" max="4110" width="1.6640625" style="396" customWidth="1"/>
    <col min="4111" max="4111" width="11.109375" style="396" bestFit="1" customWidth="1"/>
    <col min="4112" max="4353" width="6.88671875" style="396"/>
    <col min="4354" max="4354" width="25.33203125" style="396" customWidth="1"/>
    <col min="4355" max="4356" width="6.88671875" style="396"/>
    <col min="4357" max="4357" width="11.6640625" style="396" customWidth="1"/>
    <col min="4358" max="4358" width="10" style="396" bestFit="1" customWidth="1"/>
    <col min="4359" max="4359" width="8.44140625" style="396" customWidth="1"/>
    <col min="4360" max="4360" width="2.21875" style="396" customWidth="1"/>
    <col min="4361" max="4361" width="12.88671875" style="396" bestFit="1" customWidth="1"/>
    <col min="4362" max="4362" width="1.6640625" style="396" customWidth="1"/>
    <col min="4363" max="4363" width="11.33203125" style="396" bestFit="1" customWidth="1"/>
    <col min="4364" max="4364" width="3.77734375" style="396" customWidth="1"/>
    <col min="4365" max="4365" width="12.44140625" style="396" bestFit="1" customWidth="1"/>
    <col min="4366" max="4366" width="1.6640625" style="396" customWidth="1"/>
    <col min="4367" max="4367" width="11.109375" style="396" bestFit="1" customWidth="1"/>
    <col min="4368" max="4609" width="6.88671875" style="396"/>
    <col min="4610" max="4610" width="25.33203125" style="396" customWidth="1"/>
    <col min="4611" max="4612" width="6.88671875" style="396"/>
    <col min="4613" max="4613" width="11.6640625" style="396" customWidth="1"/>
    <col min="4614" max="4614" width="10" style="396" bestFit="1" customWidth="1"/>
    <col min="4615" max="4615" width="8.44140625" style="396" customWidth="1"/>
    <col min="4616" max="4616" width="2.21875" style="396" customWidth="1"/>
    <col min="4617" max="4617" width="12.88671875" style="396" bestFit="1" customWidth="1"/>
    <col min="4618" max="4618" width="1.6640625" style="396" customWidth="1"/>
    <col min="4619" max="4619" width="11.33203125" style="396" bestFit="1" customWidth="1"/>
    <col min="4620" max="4620" width="3.77734375" style="396" customWidth="1"/>
    <col min="4621" max="4621" width="12.44140625" style="396" bestFit="1" customWidth="1"/>
    <col min="4622" max="4622" width="1.6640625" style="396" customWidth="1"/>
    <col min="4623" max="4623" width="11.109375" style="396" bestFit="1" customWidth="1"/>
    <col min="4624" max="4865" width="6.88671875" style="396"/>
    <col min="4866" max="4866" width="25.33203125" style="396" customWidth="1"/>
    <col min="4867" max="4868" width="6.88671875" style="396"/>
    <col min="4869" max="4869" width="11.6640625" style="396" customWidth="1"/>
    <col min="4870" max="4870" width="10" style="396" bestFit="1" customWidth="1"/>
    <col min="4871" max="4871" width="8.44140625" style="396" customWidth="1"/>
    <col min="4872" max="4872" width="2.21875" style="396" customWidth="1"/>
    <col min="4873" max="4873" width="12.88671875" style="396" bestFit="1" customWidth="1"/>
    <col min="4874" max="4874" width="1.6640625" style="396" customWidth="1"/>
    <col min="4875" max="4875" width="11.33203125" style="396" bestFit="1" customWidth="1"/>
    <col min="4876" max="4876" width="3.77734375" style="396" customWidth="1"/>
    <col min="4877" max="4877" width="12.44140625" style="396" bestFit="1" customWidth="1"/>
    <col min="4878" max="4878" width="1.6640625" style="396" customWidth="1"/>
    <col min="4879" max="4879" width="11.109375" style="396" bestFit="1" customWidth="1"/>
    <col min="4880" max="5121" width="6.88671875" style="396"/>
    <col min="5122" max="5122" width="25.33203125" style="396" customWidth="1"/>
    <col min="5123" max="5124" width="6.88671875" style="396"/>
    <col min="5125" max="5125" width="11.6640625" style="396" customWidth="1"/>
    <col min="5126" max="5126" width="10" style="396" bestFit="1" customWidth="1"/>
    <col min="5127" max="5127" width="8.44140625" style="396" customWidth="1"/>
    <col min="5128" max="5128" width="2.21875" style="396" customWidth="1"/>
    <col min="5129" max="5129" width="12.88671875" style="396" bestFit="1" customWidth="1"/>
    <col min="5130" max="5130" width="1.6640625" style="396" customWidth="1"/>
    <col min="5131" max="5131" width="11.33203125" style="396" bestFit="1" customWidth="1"/>
    <col min="5132" max="5132" width="3.77734375" style="396" customWidth="1"/>
    <col min="5133" max="5133" width="12.44140625" style="396" bestFit="1" customWidth="1"/>
    <col min="5134" max="5134" width="1.6640625" style="396" customWidth="1"/>
    <col min="5135" max="5135" width="11.109375" style="396" bestFit="1" customWidth="1"/>
    <col min="5136" max="5377" width="6.88671875" style="396"/>
    <col min="5378" max="5378" width="25.33203125" style="396" customWidth="1"/>
    <col min="5379" max="5380" width="6.88671875" style="396"/>
    <col min="5381" max="5381" width="11.6640625" style="396" customWidth="1"/>
    <col min="5382" max="5382" width="10" style="396" bestFit="1" customWidth="1"/>
    <col min="5383" max="5383" width="8.44140625" style="396" customWidth="1"/>
    <col min="5384" max="5384" width="2.21875" style="396" customWidth="1"/>
    <col min="5385" max="5385" width="12.88671875" style="396" bestFit="1" customWidth="1"/>
    <col min="5386" max="5386" width="1.6640625" style="396" customWidth="1"/>
    <col min="5387" max="5387" width="11.33203125" style="396" bestFit="1" customWidth="1"/>
    <col min="5388" max="5388" width="3.77734375" style="396" customWidth="1"/>
    <col min="5389" max="5389" width="12.44140625" style="396" bestFit="1" customWidth="1"/>
    <col min="5390" max="5390" width="1.6640625" style="396" customWidth="1"/>
    <col min="5391" max="5391" width="11.109375" style="396" bestFit="1" customWidth="1"/>
    <col min="5392" max="5633" width="6.88671875" style="396"/>
    <col min="5634" max="5634" width="25.33203125" style="396" customWidth="1"/>
    <col min="5635" max="5636" width="6.88671875" style="396"/>
    <col min="5637" max="5637" width="11.6640625" style="396" customWidth="1"/>
    <col min="5638" max="5638" width="10" style="396" bestFit="1" customWidth="1"/>
    <col min="5639" max="5639" width="8.44140625" style="396" customWidth="1"/>
    <col min="5640" max="5640" width="2.21875" style="396" customWidth="1"/>
    <col min="5641" max="5641" width="12.88671875" style="396" bestFit="1" customWidth="1"/>
    <col min="5642" max="5642" width="1.6640625" style="396" customWidth="1"/>
    <col min="5643" max="5643" width="11.33203125" style="396" bestFit="1" customWidth="1"/>
    <col min="5644" max="5644" width="3.77734375" style="396" customWidth="1"/>
    <col min="5645" max="5645" width="12.44140625" style="396" bestFit="1" customWidth="1"/>
    <col min="5646" max="5646" width="1.6640625" style="396" customWidth="1"/>
    <col min="5647" max="5647" width="11.109375" style="396" bestFit="1" customWidth="1"/>
    <col min="5648" max="5889" width="6.88671875" style="396"/>
    <col min="5890" max="5890" width="25.33203125" style="396" customWidth="1"/>
    <col min="5891" max="5892" width="6.88671875" style="396"/>
    <col min="5893" max="5893" width="11.6640625" style="396" customWidth="1"/>
    <col min="5894" max="5894" width="10" style="396" bestFit="1" customWidth="1"/>
    <col min="5895" max="5895" width="8.44140625" style="396" customWidth="1"/>
    <col min="5896" max="5896" width="2.21875" style="396" customWidth="1"/>
    <col min="5897" max="5897" width="12.88671875" style="396" bestFit="1" customWidth="1"/>
    <col min="5898" max="5898" width="1.6640625" style="396" customWidth="1"/>
    <col min="5899" max="5899" width="11.33203125" style="396" bestFit="1" customWidth="1"/>
    <col min="5900" max="5900" width="3.77734375" style="396" customWidth="1"/>
    <col min="5901" max="5901" width="12.44140625" style="396" bestFit="1" customWidth="1"/>
    <col min="5902" max="5902" width="1.6640625" style="396" customWidth="1"/>
    <col min="5903" max="5903" width="11.109375" style="396" bestFit="1" customWidth="1"/>
    <col min="5904" max="6145" width="6.88671875" style="396"/>
    <col min="6146" max="6146" width="25.33203125" style="396" customWidth="1"/>
    <col min="6147" max="6148" width="6.88671875" style="396"/>
    <col min="6149" max="6149" width="11.6640625" style="396" customWidth="1"/>
    <col min="6150" max="6150" width="10" style="396" bestFit="1" customWidth="1"/>
    <col min="6151" max="6151" width="8.44140625" style="396" customWidth="1"/>
    <col min="6152" max="6152" width="2.21875" style="396" customWidth="1"/>
    <col min="6153" max="6153" width="12.88671875" style="396" bestFit="1" customWidth="1"/>
    <col min="6154" max="6154" width="1.6640625" style="396" customWidth="1"/>
    <col min="6155" max="6155" width="11.33203125" style="396" bestFit="1" customWidth="1"/>
    <col min="6156" max="6156" width="3.77734375" style="396" customWidth="1"/>
    <col min="6157" max="6157" width="12.44140625" style="396" bestFit="1" customWidth="1"/>
    <col min="6158" max="6158" width="1.6640625" style="396" customWidth="1"/>
    <col min="6159" max="6159" width="11.109375" style="396" bestFit="1" customWidth="1"/>
    <col min="6160" max="6401" width="6.88671875" style="396"/>
    <col min="6402" max="6402" width="25.33203125" style="396" customWidth="1"/>
    <col min="6403" max="6404" width="6.88671875" style="396"/>
    <col min="6405" max="6405" width="11.6640625" style="396" customWidth="1"/>
    <col min="6406" max="6406" width="10" style="396" bestFit="1" customWidth="1"/>
    <col min="6407" max="6407" width="8.44140625" style="396" customWidth="1"/>
    <col min="6408" max="6408" width="2.21875" style="396" customWidth="1"/>
    <col min="6409" max="6409" width="12.88671875" style="396" bestFit="1" customWidth="1"/>
    <col min="6410" max="6410" width="1.6640625" style="396" customWidth="1"/>
    <col min="6411" max="6411" width="11.33203125" style="396" bestFit="1" customWidth="1"/>
    <col min="6412" max="6412" width="3.77734375" style="396" customWidth="1"/>
    <col min="6413" max="6413" width="12.44140625" style="396" bestFit="1" customWidth="1"/>
    <col min="6414" max="6414" width="1.6640625" style="396" customWidth="1"/>
    <col min="6415" max="6415" width="11.109375" style="396" bestFit="1" customWidth="1"/>
    <col min="6416" max="6657" width="6.88671875" style="396"/>
    <col min="6658" max="6658" width="25.33203125" style="396" customWidth="1"/>
    <col min="6659" max="6660" width="6.88671875" style="396"/>
    <col min="6661" max="6661" width="11.6640625" style="396" customWidth="1"/>
    <col min="6662" max="6662" width="10" style="396" bestFit="1" customWidth="1"/>
    <col min="6663" max="6663" width="8.44140625" style="396" customWidth="1"/>
    <col min="6664" max="6664" width="2.21875" style="396" customWidth="1"/>
    <col min="6665" max="6665" width="12.88671875" style="396" bestFit="1" customWidth="1"/>
    <col min="6666" max="6666" width="1.6640625" style="396" customWidth="1"/>
    <col min="6667" max="6667" width="11.33203125" style="396" bestFit="1" customWidth="1"/>
    <col min="6668" max="6668" width="3.77734375" style="396" customWidth="1"/>
    <col min="6669" max="6669" width="12.44140625" style="396" bestFit="1" customWidth="1"/>
    <col min="6670" max="6670" width="1.6640625" style="396" customWidth="1"/>
    <col min="6671" max="6671" width="11.109375" style="396" bestFit="1" customWidth="1"/>
    <col min="6672" max="6913" width="6.88671875" style="396"/>
    <col min="6914" max="6914" width="25.33203125" style="396" customWidth="1"/>
    <col min="6915" max="6916" width="6.88671875" style="396"/>
    <col min="6917" max="6917" width="11.6640625" style="396" customWidth="1"/>
    <col min="6918" max="6918" width="10" style="396" bestFit="1" customWidth="1"/>
    <col min="6919" max="6919" width="8.44140625" style="396" customWidth="1"/>
    <col min="6920" max="6920" width="2.21875" style="396" customWidth="1"/>
    <col min="6921" max="6921" width="12.88671875" style="396" bestFit="1" customWidth="1"/>
    <col min="6922" max="6922" width="1.6640625" style="396" customWidth="1"/>
    <col min="6923" max="6923" width="11.33203125" style="396" bestFit="1" customWidth="1"/>
    <col min="6924" max="6924" width="3.77734375" style="396" customWidth="1"/>
    <col min="6925" max="6925" width="12.44140625" style="396" bestFit="1" customWidth="1"/>
    <col min="6926" max="6926" width="1.6640625" style="396" customWidth="1"/>
    <col min="6927" max="6927" width="11.109375" style="396" bestFit="1" customWidth="1"/>
    <col min="6928" max="7169" width="6.88671875" style="396"/>
    <col min="7170" max="7170" width="25.33203125" style="396" customWidth="1"/>
    <col min="7171" max="7172" width="6.88671875" style="396"/>
    <col min="7173" max="7173" width="11.6640625" style="396" customWidth="1"/>
    <col min="7174" max="7174" width="10" style="396" bestFit="1" customWidth="1"/>
    <col min="7175" max="7175" width="8.44140625" style="396" customWidth="1"/>
    <col min="7176" max="7176" width="2.21875" style="396" customWidth="1"/>
    <col min="7177" max="7177" width="12.88671875" style="396" bestFit="1" customWidth="1"/>
    <col min="7178" max="7178" width="1.6640625" style="396" customWidth="1"/>
    <col min="7179" max="7179" width="11.33203125" style="396" bestFit="1" customWidth="1"/>
    <col min="7180" max="7180" width="3.77734375" style="396" customWidth="1"/>
    <col min="7181" max="7181" width="12.44140625" style="396" bestFit="1" customWidth="1"/>
    <col min="7182" max="7182" width="1.6640625" style="396" customWidth="1"/>
    <col min="7183" max="7183" width="11.109375" style="396" bestFit="1" customWidth="1"/>
    <col min="7184" max="7425" width="6.88671875" style="396"/>
    <col min="7426" max="7426" width="25.33203125" style="396" customWidth="1"/>
    <col min="7427" max="7428" width="6.88671875" style="396"/>
    <col min="7429" max="7429" width="11.6640625" style="396" customWidth="1"/>
    <col min="7430" max="7430" width="10" style="396" bestFit="1" customWidth="1"/>
    <col min="7431" max="7431" width="8.44140625" style="396" customWidth="1"/>
    <col min="7432" max="7432" width="2.21875" style="396" customWidth="1"/>
    <col min="7433" max="7433" width="12.88671875" style="396" bestFit="1" customWidth="1"/>
    <col min="7434" max="7434" width="1.6640625" style="396" customWidth="1"/>
    <col min="7435" max="7435" width="11.33203125" style="396" bestFit="1" customWidth="1"/>
    <col min="7436" max="7436" width="3.77734375" style="396" customWidth="1"/>
    <col min="7437" max="7437" width="12.44140625" style="396" bestFit="1" customWidth="1"/>
    <col min="7438" max="7438" width="1.6640625" style="396" customWidth="1"/>
    <col min="7439" max="7439" width="11.109375" style="396" bestFit="1" customWidth="1"/>
    <col min="7440" max="7681" width="6.88671875" style="396"/>
    <col min="7682" max="7682" width="25.33203125" style="396" customWidth="1"/>
    <col min="7683" max="7684" width="6.88671875" style="396"/>
    <col min="7685" max="7685" width="11.6640625" style="396" customWidth="1"/>
    <col min="7686" max="7686" width="10" style="396" bestFit="1" customWidth="1"/>
    <col min="7687" max="7687" width="8.44140625" style="396" customWidth="1"/>
    <col min="7688" max="7688" width="2.21875" style="396" customWidth="1"/>
    <col min="7689" max="7689" width="12.88671875" style="396" bestFit="1" customWidth="1"/>
    <col min="7690" max="7690" width="1.6640625" style="396" customWidth="1"/>
    <col min="7691" max="7691" width="11.33203125" style="396" bestFit="1" customWidth="1"/>
    <col min="7692" max="7692" width="3.77734375" style="396" customWidth="1"/>
    <col min="7693" max="7693" width="12.44140625" style="396" bestFit="1" customWidth="1"/>
    <col min="7694" max="7694" width="1.6640625" style="396" customWidth="1"/>
    <col min="7695" max="7695" width="11.109375" style="396" bestFit="1" customWidth="1"/>
    <col min="7696" max="7937" width="6.88671875" style="396"/>
    <col min="7938" max="7938" width="25.33203125" style="396" customWidth="1"/>
    <col min="7939" max="7940" width="6.88671875" style="396"/>
    <col min="7941" max="7941" width="11.6640625" style="396" customWidth="1"/>
    <col min="7942" max="7942" width="10" style="396" bestFit="1" customWidth="1"/>
    <col min="7943" max="7943" width="8.44140625" style="396" customWidth="1"/>
    <col min="7944" max="7944" width="2.21875" style="396" customWidth="1"/>
    <col min="7945" max="7945" width="12.88671875" style="396" bestFit="1" customWidth="1"/>
    <col min="7946" max="7946" width="1.6640625" style="396" customWidth="1"/>
    <col min="7947" max="7947" width="11.33203125" style="396" bestFit="1" customWidth="1"/>
    <col min="7948" max="7948" width="3.77734375" style="396" customWidth="1"/>
    <col min="7949" max="7949" width="12.44140625" style="396" bestFit="1" customWidth="1"/>
    <col min="7950" max="7950" width="1.6640625" style="396" customWidth="1"/>
    <col min="7951" max="7951" width="11.109375" style="396" bestFit="1" customWidth="1"/>
    <col min="7952" max="8193" width="6.88671875" style="396"/>
    <col min="8194" max="8194" width="25.33203125" style="396" customWidth="1"/>
    <col min="8195" max="8196" width="6.88671875" style="396"/>
    <col min="8197" max="8197" width="11.6640625" style="396" customWidth="1"/>
    <col min="8198" max="8198" width="10" style="396" bestFit="1" customWidth="1"/>
    <col min="8199" max="8199" width="8.44140625" style="396" customWidth="1"/>
    <col min="8200" max="8200" width="2.21875" style="396" customWidth="1"/>
    <col min="8201" max="8201" width="12.88671875" style="396" bestFit="1" customWidth="1"/>
    <col min="8202" max="8202" width="1.6640625" style="396" customWidth="1"/>
    <col min="8203" max="8203" width="11.33203125" style="396" bestFit="1" customWidth="1"/>
    <col min="8204" max="8204" width="3.77734375" style="396" customWidth="1"/>
    <col min="8205" max="8205" width="12.44140625" style="396" bestFit="1" customWidth="1"/>
    <col min="8206" max="8206" width="1.6640625" style="396" customWidth="1"/>
    <col min="8207" max="8207" width="11.109375" style="396" bestFit="1" customWidth="1"/>
    <col min="8208" max="8449" width="6.88671875" style="396"/>
    <col min="8450" max="8450" width="25.33203125" style="396" customWidth="1"/>
    <col min="8451" max="8452" width="6.88671875" style="396"/>
    <col min="8453" max="8453" width="11.6640625" style="396" customWidth="1"/>
    <col min="8454" max="8454" width="10" style="396" bestFit="1" customWidth="1"/>
    <col min="8455" max="8455" width="8.44140625" style="396" customWidth="1"/>
    <col min="8456" max="8456" width="2.21875" style="396" customWidth="1"/>
    <col min="8457" max="8457" width="12.88671875" style="396" bestFit="1" customWidth="1"/>
    <col min="8458" max="8458" width="1.6640625" style="396" customWidth="1"/>
    <col min="8459" max="8459" width="11.33203125" style="396" bestFit="1" customWidth="1"/>
    <col min="8460" max="8460" width="3.77734375" style="396" customWidth="1"/>
    <col min="8461" max="8461" width="12.44140625" style="396" bestFit="1" customWidth="1"/>
    <col min="8462" max="8462" width="1.6640625" style="396" customWidth="1"/>
    <col min="8463" max="8463" width="11.109375" style="396" bestFit="1" customWidth="1"/>
    <col min="8464" max="8705" width="6.88671875" style="396"/>
    <col min="8706" max="8706" width="25.33203125" style="396" customWidth="1"/>
    <col min="8707" max="8708" width="6.88671875" style="396"/>
    <col min="8709" max="8709" width="11.6640625" style="396" customWidth="1"/>
    <col min="8710" max="8710" width="10" style="396" bestFit="1" customWidth="1"/>
    <col min="8711" max="8711" width="8.44140625" style="396" customWidth="1"/>
    <col min="8712" max="8712" width="2.21875" style="396" customWidth="1"/>
    <col min="8713" max="8713" width="12.88671875" style="396" bestFit="1" customWidth="1"/>
    <col min="8714" max="8714" width="1.6640625" style="396" customWidth="1"/>
    <col min="8715" max="8715" width="11.33203125" style="396" bestFit="1" customWidth="1"/>
    <col min="8716" max="8716" width="3.77734375" style="396" customWidth="1"/>
    <col min="8717" max="8717" width="12.44140625" style="396" bestFit="1" customWidth="1"/>
    <col min="8718" max="8718" width="1.6640625" style="396" customWidth="1"/>
    <col min="8719" max="8719" width="11.109375" style="396" bestFit="1" customWidth="1"/>
    <col min="8720" max="8961" width="6.88671875" style="396"/>
    <col min="8962" max="8962" width="25.33203125" style="396" customWidth="1"/>
    <col min="8963" max="8964" width="6.88671875" style="396"/>
    <col min="8965" max="8965" width="11.6640625" style="396" customWidth="1"/>
    <col min="8966" max="8966" width="10" style="396" bestFit="1" customWidth="1"/>
    <col min="8967" max="8967" width="8.44140625" style="396" customWidth="1"/>
    <col min="8968" max="8968" width="2.21875" style="396" customWidth="1"/>
    <col min="8969" max="8969" width="12.88671875" style="396" bestFit="1" customWidth="1"/>
    <col min="8970" max="8970" width="1.6640625" style="396" customWidth="1"/>
    <col min="8971" max="8971" width="11.33203125" style="396" bestFit="1" customWidth="1"/>
    <col min="8972" max="8972" width="3.77734375" style="396" customWidth="1"/>
    <col min="8973" max="8973" width="12.44140625" style="396" bestFit="1" customWidth="1"/>
    <col min="8974" max="8974" width="1.6640625" style="396" customWidth="1"/>
    <col min="8975" max="8975" width="11.109375" style="396" bestFit="1" customWidth="1"/>
    <col min="8976" max="9217" width="6.88671875" style="396"/>
    <col min="9218" max="9218" width="25.33203125" style="396" customWidth="1"/>
    <col min="9219" max="9220" width="6.88671875" style="396"/>
    <col min="9221" max="9221" width="11.6640625" style="396" customWidth="1"/>
    <col min="9222" max="9222" width="10" style="396" bestFit="1" customWidth="1"/>
    <col min="9223" max="9223" width="8.44140625" style="396" customWidth="1"/>
    <col min="9224" max="9224" width="2.21875" style="396" customWidth="1"/>
    <col min="9225" max="9225" width="12.88671875" style="396" bestFit="1" customWidth="1"/>
    <col min="9226" max="9226" width="1.6640625" style="396" customWidth="1"/>
    <col min="9227" max="9227" width="11.33203125" style="396" bestFit="1" customWidth="1"/>
    <col min="9228" max="9228" width="3.77734375" style="396" customWidth="1"/>
    <col min="9229" max="9229" width="12.44140625" style="396" bestFit="1" customWidth="1"/>
    <col min="9230" max="9230" width="1.6640625" style="396" customWidth="1"/>
    <col min="9231" max="9231" width="11.109375" style="396" bestFit="1" customWidth="1"/>
    <col min="9232" max="9473" width="6.88671875" style="396"/>
    <col min="9474" max="9474" width="25.33203125" style="396" customWidth="1"/>
    <col min="9475" max="9476" width="6.88671875" style="396"/>
    <col min="9477" max="9477" width="11.6640625" style="396" customWidth="1"/>
    <col min="9478" max="9478" width="10" style="396" bestFit="1" customWidth="1"/>
    <col min="9479" max="9479" width="8.44140625" style="396" customWidth="1"/>
    <col min="9480" max="9480" width="2.21875" style="396" customWidth="1"/>
    <col min="9481" max="9481" width="12.88671875" style="396" bestFit="1" customWidth="1"/>
    <col min="9482" max="9482" width="1.6640625" style="396" customWidth="1"/>
    <col min="9483" max="9483" width="11.33203125" style="396" bestFit="1" customWidth="1"/>
    <col min="9484" max="9484" width="3.77734375" style="396" customWidth="1"/>
    <col min="9485" max="9485" width="12.44140625" style="396" bestFit="1" customWidth="1"/>
    <col min="9486" max="9486" width="1.6640625" style="396" customWidth="1"/>
    <col min="9487" max="9487" width="11.109375" style="396" bestFit="1" customWidth="1"/>
    <col min="9488" max="9729" width="6.88671875" style="396"/>
    <col min="9730" max="9730" width="25.33203125" style="396" customWidth="1"/>
    <col min="9731" max="9732" width="6.88671875" style="396"/>
    <col min="9733" max="9733" width="11.6640625" style="396" customWidth="1"/>
    <col min="9734" max="9734" width="10" style="396" bestFit="1" customWidth="1"/>
    <col min="9735" max="9735" width="8.44140625" style="396" customWidth="1"/>
    <col min="9736" max="9736" width="2.21875" style="396" customWidth="1"/>
    <col min="9737" max="9737" width="12.88671875" style="396" bestFit="1" customWidth="1"/>
    <col min="9738" max="9738" width="1.6640625" style="396" customWidth="1"/>
    <col min="9739" max="9739" width="11.33203125" style="396" bestFit="1" customWidth="1"/>
    <col min="9740" max="9740" width="3.77734375" style="396" customWidth="1"/>
    <col min="9741" max="9741" width="12.44140625" style="396" bestFit="1" customWidth="1"/>
    <col min="9742" max="9742" width="1.6640625" style="396" customWidth="1"/>
    <col min="9743" max="9743" width="11.109375" style="396" bestFit="1" customWidth="1"/>
    <col min="9744" max="9985" width="6.88671875" style="396"/>
    <col min="9986" max="9986" width="25.33203125" style="396" customWidth="1"/>
    <col min="9987" max="9988" width="6.88671875" style="396"/>
    <col min="9989" max="9989" width="11.6640625" style="396" customWidth="1"/>
    <col min="9990" max="9990" width="10" style="396" bestFit="1" customWidth="1"/>
    <col min="9991" max="9991" width="8.44140625" style="396" customWidth="1"/>
    <col min="9992" max="9992" width="2.21875" style="396" customWidth="1"/>
    <col min="9993" max="9993" width="12.88671875" style="396" bestFit="1" customWidth="1"/>
    <col min="9994" max="9994" width="1.6640625" style="396" customWidth="1"/>
    <col min="9995" max="9995" width="11.33203125" style="396" bestFit="1" customWidth="1"/>
    <col min="9996" max="9996" width="3.77734375" style="396" customWidth="1"/>
    <col min="9997" max="9997" width="12.44140625" style="396" bestFit="1" customWidth="1"/>
    <col min="9998" max="9998" width="1.6640625" style="396" customWidth="1"/>
    <col min="9999" max="9999" width="11.109375" style="396" bestFit="1" customWidth="1"/>
    <col min="10000" max="10241" width="6.88671875" style="396"/>
    <col min="10242" max="10242" width="25.33203125" style="396" customWidth="1"/>
    <col min="10243" max="10244" width="6.88671875" style="396"/>
    <col min="10245" max="10245" width="11.6640625" style="396" customWidth="1"/>
    <col min="10246" max="10246" width="10" style="396" bestFit="1" customWidth="1"/>
    <col min="10247" max="10247" width="8.44140625" style="396" customWidth="1"/>
    <col min="10248" max="10248" width="2.21875" style="396" customWidth="1"/>
    <col min="10249" max="10249" width="12.88671875" style="396" bestFit="1" customWidth="1"/>
    <col min="10250" max="10250" width="1.6640625" style="396" customWidth="1"/>
    <col min="10251" max="10251" width="11.33203125" style="396" bestFit="1" customWidth="1"/>
    <col min="10252" max="10252" width="3.77734375" style="396" customWidth="1"/>
    <col min="10253" max="10253" width="12.44140625" style="396" bestFit="1" customWidth="1"/>
    <col min="10254" max="10254" width="1.6640625" style="396" customWidth="1"/>
    <col min="10255" max="10255" width="11.109375" style="396" bestFit="1" customWidth="1"/>
    <col min="10256" max="10497" width="6.88671875" style="396"/>
    <col min="10498" max="10498" width="25.33203125" style="396" customWidth="1"/>
    <col min="10499" max="10500" width="6.88671875" style="396"/>
    <col min="10501" max="10501" width="11.6640625" style="396" customWidth="1"/>
    <col min="10502" max="10502" width="10" style="396" bestFit="1" customWidth="1"/>
    <col min="10503" max="10503" width="8.44140625" style="396" customWidth="1"/>
    <col min="10504" max="10504" width="2.21875" style="396" customWidth="1"/>
    <col min="10505" max="10505" width="12.88671875" style="396" bestFit="1" customWidth="1"/>
    <col min="10506" max="10506" width="1.6640625" style="396" customWidth="1"/>
    <col min="10507" max="10507" width="11.33203125" style="396" bestFit="1" customWidth="1"/>
    <col min="10508" max="10508" width="3.77734375" style="396" customWidth="1"/>
    <col min="10509" max="10509" width="12.44140625" style="396" bestFit="1" customWidth="1"/>
    <col min="10510" max="10510" width="1.6640625" style="396" customWidth="1"/>
    <col min="10511" max="10511" width="11.109375" style="396" bestFit="1" customWidth="1"/>
    <col min="10512" max="10753" width="6.88671875" style="396"/>
    <col min="10754" max="10754" width="25.33203125" style="396" customWidth="1"/>
    <col min="10755" max="10756" width="6.88671875" style="396"/>
    <col min="10757" max="10757" width="11.6640625" style="396" customWidth="1"/>
    <col min="10758" max="10758" width="10" style="396" bestFit="1" customWidth="1"/>
    <col min="10759" max="10759" width="8.44140625" style="396" customWidth="1"/>
    <col min="10760" max="10760" width="2.21875" style="396" customWidth="1"/>
    <col min="10761" max="10761" width="12.88671875" style="396" bestFit="1" customWidth="1"/>
    <col min="10762" max="10762" width="1.6640625" style="396" customWidth="1"/>
    <col min="10763" max="10763" width="11.33203125" style="396" bestFit="1" customWidth="1"/>
    <col min="10764" max="10764" width="3.77734375" style="396" customWidth="1"/>
    <col min="10765" max="10765" width="12.44140625" style="396" bestFit="1" customWidth="1"/>
    <col min="10766" max="10766" width="1.6640625" style="396" customWidth="1"/>
    <col min="10767" max="10767" width="11.109375" style="396" bestFit="1" customWidth="1"/>
    <col min="10768" max="11009" width="6.88671875" style="396"/>
    <col min="11010" max="11010" width="25.33203125" style="396" customWidth="1"/>
    <col min="11011" max="11012" width="6.88671875" style="396"/>
    <col min="11013" max="11013" width="11.6640625" style="396" customWidth="1"/>
    <col min="11014" max="11014" width="10" style="396" bestFit="1" customWidth="1"/>
    <col min="11015" max="11015" width="8.44140625" style="396" customWidth="1"/>
    <col min="11016" max="11016" width="2.21875" style="396" customWidth="1"/>
    <col min="11017" max="11017" width="12.88671875" style="396" bestFit="1" customWidth="1"/>
    <col min="11018" max="11018" width="1.6640625" style="396" customWidth="1"/>
    <col min="11019" max="11019" width="11.33203125" style="396" bestFit="1" customWidth="1"/>
    <col min="11020" max="11020" width="3.77734375" style="396" customWidth="1"/>
    <col min="11021" max="11021" width="12.44140625" style="396" bestFit="1" customWidth="1"/>
    <col min="11022" max="11022" width="1.6640625" style="396" customWidth="1"/>
    <col min="11023" max="11023" width="11.109375" style="396" bestFit="1" customWidth="1"/>
    <col min="11024" max="11265" width="6.88671875" style="396"/>
    <col min="11266" max="11266" width="25.33203125" style="396" customWidth="1"/>
    <col min="11267" max="11268" width="6.88671875" style="396"/>
    <col min="11269" max="11269" width="11.6640625" style="396" customWidth="1"/>
    <col min="11270" max="11270" width="10" style="396" bestFit="1" customWidth="1"/>
    <col min="11271" max="11271" width="8.44140625" style="396" customWidth="1"/>
    <col min="11272" max="11272" width="2.21875" style="396" customWidth="1"/>
    <col min="11273" max="11273" width="12.88671875" style="396" bestFit="1" customWidth="1"/>
    <col min="11274" max="11274" width="1.6640625" style="396" customWidth="1"/>
    <col min="11275" max="11275" width="11.33203125" style="396" bestFit="1" customWidth="1"/>
    <col min="11276" max="11276" width="3.77734375" style="396" customWidth="1"/>
    <col min="11277" max="11277" width="12.44140625" style="396" bestFit="1" customWidth="1"/>
    <col min="11278" max="11278" width="1.6640625" style="396" customWidth="1"/>
    <col min="11279" max="11279" width="11.109375" style="396" bestFit="1" customWidth="1"/>
    <col min="11280" max="11521" width="6.88671875" style="396"/>
    <col min="11522" max="11522" width="25.33203125" style="396" customWidth="1"/>
    <col min="11523" max="11524" width="6.88671875" style="396"/>
    <col min="11525" max="11525" width="11.6640625" style="396" customWidth="1"/>
    <col min="11526" max="11526" width="10" style="396" bestFit="1" customWidth="1"/>
    <col min="11527" max="11527" width="8.44140625" style="396" customWidth="1"/>
    <col min="11528" max="11528" width="2.21875" style="396" customWidth="1"/>
    <col min="11529" max="11529" width="12.88671875" style="396" bestFit="1" customWidth="1"/>
    <col min="11530" max="11530" width="1.6640625" style="396" customWidth="1"/>
    <col min="11531" max="11531" width="11.33203125" style="396" bestFit="1" customWidth="1"/>
    <col min="11532" max="11532" width="3.77734375" style="396" customWidth="1"/>
    <col min="11533" max="11533" width="12.44140625" style="396" bestFit="1" customWidth="1"/>
    <col min="11534" max="11534" width="1.6640625" style="396" customWidth="1"/>
    <col min="11535" max="11535" width="11.109375" style="396" bestFit="1" customWidth="1"/>
    <col min="11536" max="11777" width="6.88671875" style="396"/>
    <col min="11778" max="11778" width="25.33203125" style="396" customWidth="1"/>
    <col min="11779" max="11780" width="6.88671875" style="396"/>
    <col min="11781" max="11781" width="11.6640625" style="396" customWidth="1"/>
    <col min="11782" max="11782" width="10" style="396" bestFit="1" customWidth="1"/>
    <col min="11783" max="11783" width="8.44140625" style="396" customWidth="1"/>
    <col min="11784" max="11784" width="2.21875" style="396" customWidth="1"/>
    <col min="11785" max="11785" width="12.88671875" style="396" bestFit="1" customWidth="1"/>
    <col min="11786" max="11786" width="1.6640625" style="396" customWidth="1"/>
    <col min="11787" max="11787" width="11.33203125" style="396" bestFit="1" customWidth="1"/>
    <col min="11788" max="11788" width="3.77734375" style="396" customWidth="1"/>
    <col min="11789" max="11789" width="12.44140625" style="396" bestFit="1" customWidth="1"/>
    <col min="11790" max="11790" width="1.6640625" style="396" customWidth="1"/>
    <col min="11791" max="11791" width="11.109375" style="396" bestFit="1" customWidth="1"/>
    <col min="11792" max="12033" width="6.88671875" style="396"/>
    <col min="12034" max="12034" width="25.33203125" style="396" customWidth="1"/>
    <col min="12035" max="12036" width="6.88671875" style="396"/>
    <col min="12037" max="12037" width="11.6640625" style="396" customWidth="1"/>
    <col min="12038" max="12038" width="10" style="396" bestFit="1" customWidth="1"/>
    <col min="12039" max="12039" width="8.44140625" style="396" customWidth="1"/>
    <col min="12040" max="12040" width="2.21875" style="396" customWidth="1"/>
    <col min="12041" max="12041" width="12.88671875" style="396" bestFit="1" customWidth="1"/>
    <col min="12042" max="12042" width="1.6640625" style="396" customWidth="1"/>
    <col min="12043" max="12043" width="11.33203125" style="396" bestFit="1" customWidth="1"/>
    <col min="12044" max="12044" width="3.77734375" style="396" customWidth="1"/>
    <col min="12045" max="12045" width="12.44140625" style="396" bestFit="1" customWidth="1"/>
    <col min="12046" max="12046" width="1.6640625" style="396" customWidth="1"/>
    <col min="12047" max="12047" width="11.109375" style="396" bestFit="1" customWidth="1"/>
    <col min="12048" max="12289" width="6.88671875" style="396"/>
    <col min="12290" max="12290" width="25.33203125" style="396" customWidth="1"/>
    <col min="12291" max="12292" width="6.88671875" style="396"/>
    <col min="12293" max="12293" width="11.6640625" style="396" customWidth="1"/>
    <col min="12294" max="12294" width="10" style="396" bestFit="1" customWidth="1"/>
    <col min="12295" max="12295" width="8.44140625" style="396" customWidth="1"/>
    <col min="12296" max="12296" width="2.21875" style="396" customWidth="1"/>
    <col min="12297" max="12297" width="12.88671875" style="396" bestFit="1" customWidth="1"/>
    <col min="12298" max="12298" width="1.6640625" style="396" customWidth="1"/>
    <col min="12299" max="12299" width="11.33203125" style="396" bestFit="1" customWidth="1"/>
    <col min="12300" max="12300" width="3.77734375" style="396" customWidth="1"/>
    <col min="12301" max="12301" width="12.44140625" style="396" bestFit="1" customWidth="1"/>
    <col min="12302" max="12302" width="1.6640625" style="396" customWidth="1"/>
    <col min="12303" max="12303" width="11.109375" style="396" bestFit="1" customWidth="1"/>
    <col min="12304" max="12545" width="6.88671875" style="396"/>
    <col min="12546" max="12546" width="25.33203125" style="396" customWidth="1"/>
    <col min="12547" max="12548" width="6.88671875" style="396"/>
    <col min="12549" max="12549" width="11.6640625" style="396" customWidth="1"/>
    <col min="12550" max="12550" width="10" style="396" bestFit="1" customWidth="1"/>
    <col min="12551" max="12551" width="8.44140625" style="396" customWidth="1"/>
    <col min="12552" max="12552" width="2.21875" style="396" customWidth="1"/>
    <col min="12553" max="12553" width="12.88671875" style="396" bestFit="1" customWidth="1"/>
    <col min="12554" max="12554" width="1.6640625" style="396" customWidth="1"/>
    <col min="12555" max="12555" width="11.33203125" style="396" bestFit="1" customWidth="1"/>
    <col min="12556" max="12556" width="3.77734375" style="396" customWidth="1"/>
    <col min="12557" max="12557" width="12.44140625" style="396" bestFit="1" customWidth="1"/>
    <col min="12558" max="12558" width="1.6640625" style="396" customWidth="1"/>
    <col min="12559" max="12559" width="11.109375" style="396" bestFit="1" customWidth="1"/>
    <col min="12560" max="12801" width="6.88671875" style="396"/>
    <col min="12802" max="12802" width="25.33203125" style="396" customWidth="1"/>
    <col min="12803" max="12804" width="6.88671875" style="396"/>
    <col min="12805" max="12805" width="11.6640625" style="396" customWidth="1"/>
    <col min="12806" max="12806" width="10" style="396" bestFit="1" customWidth="1"/>
    <col min="12807" max="12807" width="8.44140625" style="396" customWidth="1"/>
    <col min="12808" max="12808" width="2.21875" style="396" customWidth="1"/>
    <col min="12809" max="12809" width="12.88671875" style="396" bestFit="1" customWidth="1"/>
    <col min="12810" max="12810" width="1.6640625" style="396" customWidth="1"/>
    <col min="12811" max="12811" width="11.33203125" style="396" bestFit="1" customWidth="1"/>
    <col min="12812" max="12812" width="3.77734375" style="396" customWidth="1"/>
    <col min="12813" max="12813" width="12.44140625" style="396" bestFit="1" customWidth="1"/>
    <col min="12814" max="12814" width="1.6640625" style="396" customWidth="1"/>
    <col min="12815" max="12815" width="11.109375" style="396" bestFit="1" customWidth="1"/>
    <col min="12816" max="13057" width="6.88671875" style="396"/>
    <col min="13058" max="13058" width="25.33203125" style="396" customWidth="1"/>
    <col min="13059" max="13060" width="6.88671875" style="396"/>
    <col min="13061" max="13061" width="11.6640625" style="396" customWidth="1"/>
    <col min="13062" max="13062" width="10" style="396" bestFit="1" customWidth="1"/>
    <col min="13063" max="13063" width="8.44140625" style="396" customWidth="1"/>
    <col min="13064" max="13064" width="2.21875" style="396" customWidth="1"/>
    <col min="13065" max="13065" width="12.88671875" style="396" bestFit="1" customWidth="1"/>
    <col min="13066" max="13066" width="1.6640625" style="396" customWidth="1"/>
    <col min="13067" max="13067" width="11.33203125" style="396" bestFit="1" customWidth="1"/>
    <col min="13068" max="13068" width="3.77734375" style="396" customWidth="1"/>
    <col min="13069" max="13069" width="12.44140625" style="396" bestFit="1" customWidth="1"/>
    <col min="13070" max="13070" width="1.6640625" style="396" customWidth="1"/>
    <col min="13071" max="13071" width="11.109375" style="396" bestFit="1" customWidth="1"/>
    <col min="13072" max="13313" width="6.88671875" style="396"/>
    <col min="13314" max="13314" width="25.33203125" style="396" customWidth="1"/>
    <col min="13315" max="13316" width="6.88671875" style="396"/>
    <col min="13317" max="13317" width="11.6640625" style="396" customWidth="1"/>
    <col min="13318" max="13318" width="10" style="396" bestFit="1" customWidth="1"/>
    <col min="13319" max="13319" width="8.44140625" style="396" customWidth="1"/>
    <col min="13320" max="13320" width="2.21875" style="396" customWidth="1"/>
    <col min="13321" max="13321" width="12.88671875" style="396" bestFit="1" customWidth="1"/>
    <col min="13322" max="13322" width="1.6640625" style="396" customWidth="1"/>
    <col min="13323" max="13323" width="11.33203125" style="396" bestFit="1" customWidth="1"/>
    <col min="13324" max="13324" width="3.77734375" style="396" customWidth="1"/>
    <col min="13325" max="13325" width="12.44140625" style="396" bestFit="1" customWidth="1"/>
    <col min="13326" max="13326" width="1.6640625" style="396" customWidth="1"/>
    <col min="13327" max="13327" width="11.109375" style="396" bestFit="1" customWidth="1"/>
    <col min="13328" max="13569" width="6.88671875" style="396"/>
    <col min="13570" max="13570" width="25.33203125" style="396" customWidth="1"/>
    <col min="13571" max="13572" width="6.88671875" style="396"/>
    <col min="13573" max="13573" width="11.6640625" style="396" customWidth="1"/>
    <col min="13574" max="13574" width="10" style="396" bestFit="1" customWidth="1"/>
    <col min="13575" max="13575" width="8.44140625" style="396" customWidth="1"/>
    <col min="13576" max="13576" width="2.21875" style="396" customWidth="1"/>
    <col min="13577" max="13577" width="12.88671875" style="396" bestFit="1" customWidth="1"/>
    <col min="13578" max="13578" width="1.6640625" style="396" customWidth="1"/>
    <col min="13579" max="13579" width="11.33203125" style="396" bestFit="1" customWidth="1"/>
    <col min="13580" max="13580" width="3.77734375" style="396" customWidth="1"/>
    <col min="13581" max="13581" width="12.44140625" style="396" bestFit="1" customWidth="1"/>
    <col min="13582" max="13582" width="1.6640625" style="396" customWidth="1"/>
    <col min="13583" max="13583" width="11.109375" style="396" bestFit="1" customWidth="1"/>
    <col min="13584" max="13825" width="6.88671875" style="396"/>
    <col min="13826" max="13826" width="25.33203125" style="396" customWidth="1"/>
    <col min="13827" max="13828" width="6.88671875" style="396"/>
    <col min="13829" max="13829" width="11.6640625" style="396" customWidth="1"/>
    <col min="13830" max="13830" width="10" style="396" bestFit="1" customWidth="1"/>
    <col min="13831" max="13831" width="8.44140625" style="396" customWidth="1"/>
    <col min="13832" max="13832" width="2.21875" style="396" customWidth="1"/>
    <col min="13833" max="13833" width="12.88671875" style="396" bestFit="1" customWidth="1"/>
    <col min="13834" max="13834" width="1.6640625" style="396" customWidth="1"/>
    <col min="13835" max="13835" width="11.33203125" style="396" bestFit="1" customWidth="1"/>
    <col min="13836" max="13836" width="3.77734375" style="396" customWidth="1"/>
    <col min="13837" max="13837" width="12.44140625" style="396" bestFit="1" customWidth="1"/>
    <col min="13838" max="13838" width="1.6640625" style="396" customWidth="1"/>
    <col min="13839" max="13839" width="11.109375" style="396" bestFit="1" customWidth="1"/>
    <col min="13840" max="14081" width="6.88671875" style="396"/>
    <col min="14082" max="14082" width="25.33203125" style="396" customWidth="1"/>
    <col min="14083" max="14084" width="6.88671875" style="396"/>
    <col min="14085" max="14085" width="11.6640625" style="396" customWidth="1"/>
    <col min="14086" max="14086" width="10" style="396" bestFit="1" customWidth="1"/>
    <col min="14087" max="14087" width="8.44140625" style="396" customWidth="1"/>
    <col min="14088" max="14088" width="2.21875" style="396" customWidth="1"/>
    <col min="14089" max="14089" width="12.88671875" style="396" bestFit="1" customWidth="1"/>
    <col min="14090" max="14090" width="1.6640625" style="396" customWidth="1"/>
    <col min="14091" max="14091" width="11.33203125" style="396" bestFit="1" customWidth="1"/>
    <col min="14092" max="14092" width="3.77734375" style="396" customWidth="1"/>
    <col min="14093" max="14093" width="12.44140625" style="396" bestFit="1" customWidth="1"/>
    <col min="14094" max="14094" width="1.6640625" style="396" customWidth="1"/>
    <col min="14095" max="14095" width="11.109375" style="396" bestFit="1" customWidth="1"/>
    <col min="14096" max="14337" width="6.88671875" style="396"/>
    <col min="14338" max="14338" width="25.33203125" style="396" customWidth="1"/>
    <col min="14339" max="14340" width="6.88671875" style="396"/>
    <col min="14341" max="14341" width="11.6640625" style="396" customWidth="1"/>
    <col min="14342" max="14342" width="10" style="396" bestFit="1" customWidth="1"/>
    <col min="14343" max="14343" width="8.44140625" style="396" customWidth="1"/>
    <col min="14344" max="14344" width="2.21875" style="396" customWidth="1"/>
    <col min="14345" max="14345" width="12.88671875" style="396" bestFit="1" customWidth="1"/>
    <col min="14346" max="14346" width="1.6640625" style="396" customWidth="1"/>
    <col min="14347" max="14347" width="11.33203125" style="396" bestFit="1" customWidth="1"/>
    <col min="14348" max="14348" width="3.77734375" style="396" customWidth="1"/>
    <col min="14349" max="14349" width="12.44140625" style="396" bestFit="1" customWidth="1"/>
    <col min="14350" max="14350" width="1.6640625" style="396" customWidth="1"/>
    <col min="14351" max="14351" width="11.109375" style="396" bestFit="1" customWidth="1"/>
    <col min="14352" max="14593" width="6.88671875" style="396"/>
    <col min="14594" max="14594" width="25.33203125" style="396" customWidth="1"/>
    <col min="14595" max="14596" width="6.88671875" style="396"/>
    <col min="14597" max="14597" width="11.6640625" style="396" customWidth="1"/>
    <col min="14598" max="14598" width="10" style="396" bestFit="1" customWidth="1"/>
    <col min="14599" max="14599" width="8.44140625" style="396" customWidth="1"/>
    <col min="14600" max="14600" width="2.21875" style="396" customWidth="1"/>
    <col min="14601" max="14601" width="12.88671875" style="396" bestFit="1" customWidth="1"/>
    <col min="14602" max="14602" width="1.6640625" style="396" customWidth="1"/>
    <col min="14603" max="14603" width="11.33203125" style="396" bestFit="1" customWidth="1"/>
    <col min="14604" max="14604" width="3.77734375" style="396" customWidth="1"/>
    <col min="14605" max="14605" width="12.44140625" style="396" bestFit="1" customWidth="1"/>
    <col min="14606" max="14606" width="1.6640625" style="396" customWidth="1"/>
    <col min="14607" max="14607" width="11.109375" style="396" bestFit="1" customWidth="1"/>
    <col min="14608" max="14849" width="6.88671875" style="396"/>
    <col min="14850" max="14850" width="25.33203125" style="396" customWidth="1"/>
    <col min="14851" max="14852" width="6.88671875" style="396"/>
    <col min="14853" max="14853" width="11.6640625" style="396" customWidth="1"/>
    <col min="14854" max="14854" width="10" style="396" bestFit="1" customWidth="1"/>
    <col min="14855" max="14855" width="8.44140625" style="396" customWidth="1"/>
    <col min="14856" max="14856" width="2.21875" style="396" customWidth="1"/>
    <col min="14857" max="14857" width="12.88671875" style="396" bestFit="1" customWidth="1"/>
    <col min="14858" max="14858" width="1.6640625" style="396" customWidth="1"/>
    <col min="14859" max="14859" width="11.33203125" style="396" bestFit="1" customWidth="1"/>
    <col min="14860" max="14860" width="3.77734375" style="396" customWidth="1"/>
    <col min="14861" max="14861" width="12.44140625" style="396" bestFit="1" customWidth="1"/>
    <col min="14862" max="14862" width="1.6640625" style="396" customWidth="1"/>
    <col min="14863" max="14863" width="11.109375" style="396" bestFit="1" customWidth="1"/>
    <col min="14864" max="15105" width="6.88671875" style="396"/>
    <col min="15106" max="15106" width="25.33203125" style="396" customWidth="1"/>
    <col min="15107" max="15108" width="6.88671875" style="396"/>
    <col min="15109" max="15109" width="11.6640625" style="396" customWidth="1"/>
    <col min="15110" max="15110" width="10" style="396" bestFit="1" customWidth="1"/>
    <col min="15111" max="15111" width="8.44140625" style="396" customWidth="1"/>
    <col min="15112" max="15112" width="2.21875" style="396" customWidth="1"/>
    <col min="15113" max="15113" width="12.88671875" style="396" bestFit="1" customWidth="1"/>
    <col min="15114" max="15114" width="1.6640625" style="396" customWidth="1"/>
    <col min="15115" max="15115" width="11.33203125" style="396" bestFit="1" customWidth="1"/>
    <col min="15116" max="15116" width="3.77734375" style="396" customWidth="1"/>
    <col min="15117" max="15117" width="12.44140625" style="396" bestFit="1" customWidth="1"/>
    <col min="15118" max="15118" width="1.6640625" style="396" customWidth="1"/>
    <col min="15119" max="15119" width="11.109375" style="396" bestFit="1" customWidth="1"/>
    <col min="15120" max="15361" width="6.88671875" style="396"/>
    <col min="15362" max="15362" width="25.33203125" style="396" customWidth="1"/>
    <col min="15363" max="15364" width="6.88671875" style="396"/>
    <col min="15365" max="15365" width="11.6640625" style="396" customWidth="1"/>
    <col min="15366" max="15366" width="10" style="396" bestFit="1" customWidth="1"/>
    <col min="15367" max="15367" width="8.44140625" style="396" customWidth="1"/>
    <col min="15368" max="15368" width="2.21875" style="396" customWidth="1"/>
    <col min="15369" max="15369" width="12.88671875" style="396" bestFit="1" customWidth="1"/>
    <col min="15370" max="15370" width="1.6640625" style="396" customWidth="1"/>
    <col min="15371" max="15371" width="11.33203125" style="396" bestFit="1" customWidth="1"/>
    <col min="15372" max="15372" width="3.77734375" style="396" customWidth="1"/>
    <col min="15373" max="15373" width="12.44140625" style="396" bestFit="1" customWidth="1"/>
    <col min="15374" max="15374" width="1.6640625" style="396" customWidth="1"/>
    <col min="15375" max="15375" width="11.109375" style="396" bestFit="1" customWidth="1"/>
    <col min="15376" max="15617" width="6.88671875" style="396"/>
    <col min="15618" max="15618" width="25.33203125" style="396" customWidth="1"/>
    <col min="15619" max="15620" width="6.88671875" style="396"/>
    <col min="15621" max="15621" width="11.6640625" style="396" customWidth="1"/>
    <col min="15622" max="15622" width="10" style="396" bestFit="1" customWidth="1"/>
    <col min="15623" max="15623" width="8.44140625" style="396" customWidth="1"/>
    <col min="15624" max="15624" width="2.21875" style="396" customWidth="1"/>
    <col min="15625" max="15625" width="12.88671875" style="396" bestFit="1" customWidth="1"/>
    <col min="15626" max="15626" width="1.6640625" style="396" customWidth="1"/>
    <col min="15627" max="15627" width="11.33203125" style="396" bestFit="1" customWidth="1"/>
    <col min="15628" max="15628" width="3.77734375" style="396" customWidth="1"/>
    <col min="15629" max="15629" width="12.44140625" style="396" bestFit="1" customWidth="1"/>
    <col min="15630" max="15630" width="1.6640625" style="396" customWidth="1"/>
    <col min="15631" max="15631" width="11.109375" style="396" bestFit="1" customWidth="1"/>
    <col min="15632" max="15873" width="6.88671875" style="396"/>
    <col min="15874" max="15874" width="25.33203125" style="396" customWidth="1"/>
    <col min="15875" max="15876" width="6.88671875" style="396"/>
    <col min="15877" max="15877" width="11.6640625" style="396" customWidth="1"/>
    <col min="15878" max="15878" width="10" style="396" bestFit="1" customWidth="1"/>
    <col min="15879" max="15879" width="8.44140625" style="396" customWidth="1"/>
    <col min="15880" max="15880" width="2.21875" style="396" customWidth="1"/>
    <col min="15881" max="15881" width="12.88671875" style="396" bestFit="1" customWidth="1"/>
    <col min="15882" max="15882" width="1.6640625" style="396" customWidth="1"/>
    <col min="15883" max="15883" width="11.33203125" style="396" bestFit="1" customWidth="1"/>
    <col min="15884" max="15884" width="3.77734375" style="396" customWidth="1"/>
    <col min="15885" max="15885" width="12.44140625" style="396" bestFit="1" customWidth="1"/>
    <col min="15886" max="15886" width="1.6640625" style="396" customWidth="1"/>
    <col min="15887" max="15887" width="11.109375" style="396" bestFit="1" customWidth="1"/>
    <col min="15888" max="16129" width="6.88671875" style="396"/>
    <col min="16130" max="16130" width="25.33203125" style="396" customWidth="1"/>
    <col min="16131" max="16132" width="6.88671875" style="396"/>
    <col min="16133" max="16133" width="11.6640625" style="396" customWidth="1"/>
    <col min="16134" max="16134" width="10" style="396" bestFit="1" customWidth="1"/>
    <col min="16135" max="16135" width="8.44140625" style="396" customWidth="1"/>
    <col min="16136" max="16136" width="2.21875" style="396" customWidth="1"/>
    <col min="16137" max="16137" width="12.88671875" style="396" bestFit="1" customWidth="1"/>
    <col min="16138" max="16138" width="1.6640625" style="396" customWidth="1"/>
    <col min="16139" max="16139" width="11.33203125" style="396" bestFit="1" customWidth="1"/>
    <col min="16140" max="16140" width="3.77734375" style="396" customWidth="1"/>
    <col min="16141" max="16141" width="12.44140625" style="396" bestFit="1" customWidth="1"/>
    <col min="16142" max="16142" width="1.6640625" style="396" customWidth="1"/>
    <col min="16143" max="16143" width="11.109375" style="396" bestFit="1" customWidth="1"/>
    <col min="16144" max="16384" width="6.88671875" style="396"/>
  </cols>
  <sheetData>
    <row r="1" spans="1:15" ht="15.75">
      <c r="A1" s="213" t="s">
        <v>2</v>
      </c>
    </row>
    <row r="2" spans="1:15" ht="15.75">
      <c r="A2" s="213" t="s">
        <v>2</v>
      </c>
    </row>
    <row r="3" spans="1:15" ht="15">
      <c r="A3" s="454" t="s">
        <v>380</v>
      </c>
      <c r="B3" s="454" t="s">
        <v>380</v>
      </c>
      <c r="C3" s="454" t="s">
        <v>380</v>
      </c>
      <c r="D3" s="454" t="s">
        <v>380</v>
      </c>
      <c r="E3" s="454" t="s">
        <v>380</v>
      </c>
      <c r="F3" s="454" t="s">
        <v>380</v>
      </c>
      <c r="G3" s="454" t="s">
        <v>380</v>
      </c>
      <c r="H3" s="454" t="s">
        <v>380</v>
      </c>
    </row>
    <row r="4" spans="1:15" ht="15">
      <c r="A4" s="442" t="s">
        <v>559</v>
      </c>
      <c r="B4" s="442"/>
      <c r="C4" s="442"/>
      <c r="D4" s="442"/>
      <c r="E4" s="442"/>
      <c r="F4" s="442"/>
      <c r="G4" s="442"/>
      <c r="H4" s="442"/>
    </row>
    <row r="5" spans="1:15" ht="15">
      <c r="A5" s="442" t="s">
        <v>560</v>
      </c>
      <c r="B5" s="442"/>
      <c r="C5" s="442"/>
      <c r="D5" s="442"/>
      <c r="E5" s="442"/>
      <c r="F5" s="442"/>
      <c r="G5" s="442"/>
      <c r="H5" s="442"/>
    </row>
    <row r="6" spans="1:15" ht="15">
      <c r="A6" s="455" t="s">
        <v>400</v>
      </c>
      <c r="B6" s="455"/>
      <c r="C6" s="455"/>
      <c r="D6" s="455"/>
      <c r="E6" s="455"/>
      <c r="F6" s="455"/>
      <c r="G6" s="455"/>
    </row>
    <row r="7" spans="1:15" ht="12.75" customHeight="1">
      <c r="A7" s="397"/>
      <c r="B7" s="398"/>
      <c r="C7" s="398"/>
      <c r="D7" s="398"/>
      <c r="E7" s="398"/>
      <c r="F7" s="398"/>
      <c r="G7" s="398"/>
      <c r="H7" s="398"/>
      <c r="I7" s="398"/>
      <c r="J7" s="398"/>
      <c r="O7" s="399"/>
    </row>
    <row r="8" spans="1:15" ht="12.75" customHeight="1">
      <c r="A8" s="397"/>
      <c r="B8" s="400"/>
      <c r="C8" s="401"/>
      <c r="D8" s="401"/>
      <c r="E8" s="401"/>
      <c r="F8" s="401"/>
    </row>
    <row r="9" spans="1:15" ht="15">
      <c r="A9" s="402">
        <v>1</v>
      </c>
      <c r="B9" s="403" t="s">
        <v>561</v>
      </c>
      <c r="C9" s="404"/>
      <c r="D9" s="405"/>
      <c r="E9" s="406">
        <v>5.8799999999999998E-2</v>
      </c>
      <c r="F9" s="401"/>
      <c r="G9" s="407"/>
      <c r="H9" s="407"/>
      <c r="L9" s="408"/>
    </row>
    <row r="10" spans="1:15" ht="15">
      <c r="A10" s="408"/>
      <c r="B10" s="409" t="s">
        <v>562</v>
      </c>
      <c r="C10" s="404"/>
      <c r="D10" s="404"/>
      <c r="E10" s="410">
        <v>5.1999999999999998E-3</v>
      </c>
      <c r="F10" s="401"/>
      <c r="G10" s="407"/>
      <c r="H10" s="407"/>
      <c r="L10" s="408"/>
    </row>
    <row r="11" spans="1:15" ht="15">
      <c r="A11" s="408"/>
      <c r="B11" s="409" t="s">
        <v>563</v>
      </c>
      <c r="C11" s="404"/>
      <c r="D11" s="404"/>
      <c r="E11" s="411"/>
      <c r="F11" s="412">
        <f>ROUND(E9*E10,4)</f>
        <v>2.9999999999999997E-4</v>
      </c>
      <c r="G11" s="407"/>
      <c r="L11" s="408"/>
    </row>
    <row r="12" spans="1:15" ht="15">
      <c r="A12" s="408"/>
      <c r="B12" s="409"/>
      <c r="C12" s="404"/>
      <c r="D12" s="404"/>
      <c r="E12" s="411"/>
      <c r="F12" s="412"/>
      <c r="G12" s="407"/>
      <c r="L12" s="408"/>
    </row>
    <row r="13" spans="1:15" ht="15">
      <c r="A13" s="408">
        <f>A9+1</f>
        <v>2</v>
      </c>
      <c r="B13" s="403" t="s">
        <v>564</v>
      </c>
      <c r="C13" s="404"/>
      <c r="D13" s="405"/>
      <c r="E13" s="406">
        <v>0.06</v>
      </c>
      <c r="F13" s="401"/>
      <c r="G13" s="407"/>
      <c r="L13" s="408"/>
    </row>
    <row r="14" spans="1:15" ht="15">
      <c r="A14" s="408"/>
      <c r="B14" s="409" t="s">
        <v>562</v>
      </c>
      <c r="C14" s="404"/>
      <c r="D14" s="404"/>
      <c r="E14" s="410">
        <v>1</v>
      </c>
      <c r="F14" s="401"/>
      <c r="G14" s="407"/>
      <c r="L14" s="408"/>
    </row>
    <row r="15" spans="1:15" ht="15">
      <c r="A15" s="408"/>
      <c r="B15" s="409" t="s">
        <v>563</v>
      </c>
      <c r="C15" s="404"/>
      <c r="D15" s="404"/>
      <c r="E15" s="411"/>
      <c r="F15" s="412">
        <f>ROUND(E13*E14,4)</f>
        <v>0.06</v>
      </c>
      <c r="G15" s="407"/>
      <c r="L15" s="408"/>
    </row>
    <row r="16" spans="1:15" ht="15">
      <c r="A16" s="408"/>
      <c r="B16" s="409"/>
      <c r="C16" s="404"/>
      <c r="D16" s="404"/>
      <c r="E16" s="411"/>
      <c r="F16" s="412"/>
      <c r="G16" s="407"/>
      <c r="L16" s="408"/>
    </row>
    <row r="17" spans="1:12" ht="15">
      <c r="A17" s="408">
        <f>A13+1</f>
        <v>3</v>
      </c>
      <c r="B17" s="403" t="s">
        <v>565</v>
      </c>
      <c r="C17" s="404"/>
      <c r="D17" s="405"/>
      <c r="E17" s="406"/>
      <c r="F17" s="401"/>
      <c r="G17" s="407"/>
      <c r="L17" s="408"/>
    </row>
    <row r="18" spans="1:12" ht="15">
      <c r="A18" s="408"/>
      <c r="B18" s="409" t="s">
        <v>562</v>
      </c>
      <c r="C18" s="404"/>
      <c r="D18" s="404"/>
      <c r="E18" s="410"/>
      <c r="F18" s="401"/>
      <c r="G18" s="407"/>
      <c r="L18" s="408"/>
    </row>
    <row r="19" spans="1:12" ht="15">
      <c r="A19" s="408"/>
      <c r="B19" s="409" t="s">
        <v>563</v>
      </c>
      <c r="C19" s="404"/>
      <c r="D19" s="404"/>
      <c r="E19" s="411"/>
      <c r="F19" s="412">
        <f>ROUND(E17*E18,4)</f>
        <v>0</v>
      </c>
      <c r="G19" s="407"/>
      <c r="L19" s="408"/>
    </row>
    <row r="20" spans="1:12" ht="15">
      <c r="A20" s="408"/>
      <c r="B20" s="409"/>
      <c r="C20" s="404"/>
      <c r="D20" s="404"/>
      <c r="E20" s="411"/>
      <c r="F20" s="412"/>
      <c r="G20" s="407"/>
      <c r="L20" s="408"/>
    </row>
    <row r="21" spans="1:12" ht="15">
      <c r="A21" s="408">
        <f>A17+1</f>
        <v>4</v>
      </c>
      <c r="B21" s="403" t="s">
        <v>565</v>
      </c>
      <c r="C21" s="404"/>
      <c r="D21" s="405"/>
      <c r="E21" s="406"/>
      <c r="F21" s="401"/>
      <c r="G21" s="407"/>
      <c r="L21" s="408"/>
    </row>
    <row r="22" spans="1:12" ht="15">
      <c r="A22" s="408"/>
      <c r="B22" s="409" t="s">
        <v>562</v>
      </c>
      <c r="C22" s="404"/>
      <c r="D22" s="404"/>
      <c r="E22" s="410"/>
      <c r="F22" s="401"/>
      <c r="G22" s="407"/>
      <c r="L22" s="408"/>
    </row>
    <row r="23" spans="1:12" ht="15">
      <c r="A23" s="408"/>
      <c r="B23" s="409" t="s">
        <v>563</v>
      </c>
      <c r="C23" s="404"/>
      <c r="D23" s="404"/>
      <c r="E23" s="411"/>
      <c r="F23" s="412">
        <f>ROUND(E21*E22,4)</f>
        <v>0</v>
      </c>
      <c r="G23" s="407"/>
      <c r="L23" s="408"/>
    </row>
    <row r="24" spans="1:12" ht="15">
      <c r="A24" s="408"/>
      <c r="B24" s="409"/>
      <c r="C24" s="404"/>
      <c r="D24" s="404"/>
      <c r="E24" s="411"/>
      <c r="F24" s="412"/>
      <c r="G24" s="407"/>
      <c r="L24" s="408"/>
    </row>
    <row r="25" spans="1:12" ht="15">
      <c r="A25" s="408">
        <f>A21+1</f>
        <v>5</v>
      </c>
      <c r="B25" s="403" t="s">
        <v>565</v>
      </c>
      <c r="C25" s="404"/>
      <c r="D25" s="405"/>
      <c r="E25" s="406"/>
      <c r="F25" s="413"/>
      <c r="G25" s="407"/>
      <c r="L25" s="408"/>
    </row>
    <row r="26" spans="1:12" ht="15">
      <c r="A26" s="408"/>
      <c r="B26" s="409" t="s">
        <v>562</v>
      </c>
      <c r="C26" s="404"/>
      <c r="D26" s="404"/>
      <c r="E26" s="410"/>
      <c r="F26" s="413"/>
      <c r="G26" s="407"/>
      <c r="L26" s="408"/>
    </row>
    <row r="27" spans="1:12" ht="15">
      <c r="A27" s="408"/>
      <c r="B27" s="409" t="s">
        <v>563</v>
      </c>
      <c r="C27" s="404"/>
      <c r="D27" s="404"/>
      <c r="E27" s="411"/>
      <c r="F27" s="412">
        <f>ROUND(E25*E26,4)</f>
        <v>0</v>
      </c>
      <c r="G27" s="407"/>
      <c r="L27" s="408"/>
    </row>
    <row r="28" spans="1:12" ht="15">
      <c r="A28" s="408"/>
      <c r="B28" s="409"/>
      <c r="C28" s="404"/>
      <c r="D28" s="404"/>
      <c r="E28" s="404"/>
      <c r="F28" s="413"/>
      <c r="G28" s="407"/>
      <c r="L28" s="408"/>
    </row>
    <row r="29" spans="1:12" ht="15.75" thickBot="1">
      <c r="A29" s="408"/>
      <c r="B29" s="411" t="s">
        <v>566</v>
      </c>
      <c r="C29" s="411"/>
      <c r="D29" s="411"/>
      <c r="E29" s="411"/>
      <c r="F29" s="414">
        <f>ROUND(SUM(F11:F28),4)</f>
        <v>6.0299999999999999E-2</v>
      </c>
      <c r="G29" s="407"/>
      <c r="L29" s="408"/>
    </row>
    <row r="30" spans="1:12" ht="13.5" thickTop="1">
      <c r="A30" s="408"/>
      <c r="G30" s="415"/>
      <c r="L30" s="408"/>
    </row>
    <row r="31" spans="1:12">
      <c r="A31" s="408"/>
      <c r="G31" s="415"/>
      <c r="H31" s="415"/>
      <c r="L31" s="408"/>
    </row>
    <row r="32" spans="1:12">
      <c r="A32" s="408"/>
      <c r="G32" s="415"/>
      <c r="H32" s="415"/>
      <c r="L32" s="408"/>
    </row>
    <row r="33" spans="1:12" ht="12.75" customHeight="1">
      <c r="A33" s="408"/>
      <c r="C33" s="411"/>
      <c r="D33" s="411"/>
      <c r="E33" s="411"/>
      <c r="F33" s="411"/>
      <c r="G33" s="415"/>
      <c r="H33" s="415"/>
      <c r="L33" s="408"/>
    </row>
    <row r="34" spans="1:12">
      <c r="A34" s="416" t="s">
        <v>567</v>
      </c>
      <c r="B34" s="416" t="s">
        <v>568</v>
      </c>
      <c r="C34" s="416"/>
      <c r="D34" s="416"/>
      <c r="E34" s="416"/>
      <c r="F34" s="416"/>
      <c r="G34" s="416"/>
      <c r="H34" s="415"/>
      <c r="I34" s="415"/>
      <c r="L34" s="415"/>
    </row>
    <row r="241" spans="2:2">
      <c r="B241" s="396" t="s">
        <v>138</v>
      </c>
    </row>
  </sheetData>
  <mergeCells count="4">
    <mergeCell ref="A3:H3"/>
    <mergeCell ref="A4:H4"/>
    <mergeCell ref="A5:H5"/>
    <mergeCell ref="A6:G6"/>
  </mergeCells>
  <pageMargins left="0.26" right="1.28" top="1" bottom="1" header="0.75" footer="0.5"/>
  <pageSetup scale="89" orientation="portrait" r:id="rId1"/>
  <headerFooter alignWithMargins="0">
    <oddHeader>&amp;R&amp;"Arial,Bold"Formula Rate 
&amp;A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E82"/>
  <sheetViews>
    <sheetView topLeftCell="A70" workbookViewId="0">
      <selection activeCell="D89" sqref="D89"/>
    </sheetView>
  </sheetViews>
  <sheetFormatPr defaultRowHeight="15"/>
  <cols>
    <col min="4" max="4" width="75.88671875" bestFit="1" customWidth="1"/>
    <col min="5" max="5" width="14" customWidth="1"/>
  </cols>
  <sheetData>
    <row r="4" spans="2:5" ht="15.75">
      <c r="B4" s="51" t="s">
        <v>342</v>
      </c>
      <c r="C4" s="51" t="s">
        <v>343</v>
      </c>
      <c r="D4" s="51" t="s">
        <v>344</v>
      </c>
      <c r="E4" s="51" t="s">
        <v>345</v>
      </c>
    </row>
    <row r="5" spans="2:5" ht="15.75">
      <c r="B5" s="5">
        <v>1</v>
      </c>
      <c r="D5" s="1" t="s">
        <v>346</v>
      </c>
      <c r="E5" s="52" t="str">
        <f>+'Nonlevelized-IOU'!D7</f>
        <v>AEP INDIANA MICHIGAN TRANSMISSION COMPANY</v>
      </c>
    </row>
    <row r="6" spans="2:5" ht="15.75">
      <c r="B6" s="5">
        <v>1</v>
      </c>
      <c r="C6" s="5">
        <v>4</v>
      </c>
      <c r="D6" s="12" t="s">
        <v>155</v>
      </c>
      <c r="E6" s="52">
        <f>+'Nonlevelized-IOU'!D16</f>
        <v>0</v>
      </c>
    </row>
    <row r="7" spans="2:5" ht="15.75">
      <c r="B7" s="5">
        <v>1</v>
      </c>
      <c r="C7" s="5">
        <v>5</v>
      </c>
      <c r="D7" s="12" t="s">
        <v>156</v>
      </c>
      <c r="E7" s="52">
        <f>+'Nonlevelized-IOU'!D17</f>
        <v>0</v>
      </c>
    </row>
    <row r="8" spans="2:5" ht="15.75">
      <c r="B8" s="5">
        <v>1</v>
      </c>
      <c r="C8" s="5" t="s">
        <v>328</v>
      </c>
      <c r="D8" s="8" t="s">
        <v>329</v>
      </c>
      <c r="E8" s="52">
        <f>+'Nonlevelized-IOU'!I20</f>
        <v>0</v>
      </c>
    </row>
    <row r="9" spans="2:5" ht="15.75">
      <c r="B9" s="5">
        <v>1</v>
      </c>
      <c r="C9" s="5" t="s">
        <v>330</v>
      </c>
      <c r="D9" s="8" t="s">
        <v>331</v>
      </c>
      <c r="E9" s="52">
        <f>+'Nonlevelized-IOU'!I21</f>
        <v>0</v>
      </c>
    </row>
    <row r="10" spans="2:5" ht="15.75">
      <c r="B10" s="5">
        <v>1</v>
      </c>
      <c r="C10" s="5">
        <v>8</v>
      </c>
      <c r="D10" s="8" t="s">
        <v>15</v>
      </c>
      <c r="E10" s="52">
        <f>+'Nonlevelized-IOU'!I27</f>
        <v>0</v>
      </c>
    </row>
    <row r="11" spans="2:5" ht="15.75">
      <c r="B11" s="5">
        <v>1</v>
      </c>
      <c r="C11" s="5">
        <v>9</v>
      </c>
      <c r="D11" s="8" t="s">
        <v>167</v>
      </c>
      <c r="E11" s="52">
        <f>+'Nonlevelized-IOU'!I28</f>
        <v>0</v>
      </c>
    </row>
    <row r="12" spans="2:5" ht="15.75">
      <c r="B12" s="5">
        <v>1</v>
      </c>
      <c r="C12" s="5">
        <v>10</v>
      </c>
      <c r="D12" s="12" t="s">
        <v>168</v>
      </c>
      <c r="E12" s="52">
        <f>+'Nonlevelized-IOU'!I29</f>
        <v>0</v>
      </c>
    </row>
    <row r="13" spans="2:5" ht="15.75">
      <c r="B13" s="5">
        <v>1</v>
      </c>
      <c r="C13" s="5">
        <v>11</v>
      </c>
      <c r="D13" s="8" t="s">
        <v>157</v>
      </c>
      <c r="E13" s="52">
        <f>+'Nonlevelized-IOU'!I30</f>
        <v>0</v>
      </c>
    </row>
    <row r="14" spans="2:5" ht="15.75">
      <c r="B14" s="5">
        <v>1</v>
      </c>
      <c r="C14" s="5">
        <v>12</v>
      </c>
      <c r="D14" s="12" t="s">
        <v>144</v>
      </c>
      <c r="E14" s="52">
        <f>+'Nonlevelized-IOU'!I31</f>
        <v>0</v>
      </c>
    </row>
    <row r="15" spans="2:5" ht="15.75">
      <c r="B15" s="5">
        <v>1</v>
      </c>
      <c r="C15" s="5">
        <v>13</v>
      </c>
      <c r="D15" s="12" t="s">
        <v>253</v>
      </c>
      <c r="E15" s="52">
        <f>+'Nonlevelized-IOU'!I32</f>
        <v>0</v>
      </c>
    </row>
    <row r="16" spans="2:5" ht="15.75">
      <c r="B16" s="5">
        <v>1</v>
      </c>
      <c r="C16" s="5">
        <v>14</v>
      </c>
      <c r="D16" s="12" t="s">
        <v>183</v>
      </c>
      <c r="E16" s="52">
        <f>+'Nonlevelized-IOU'!I33</f>
        <v>0</v>
      </c>
    </row>
    <row r="17" spans="2:5" ht="15.75">
      <c r="B17" s="5">
        <v>2</v>
      </c>
      <c r="C17" s="5">
        <v>1</v>
      </c>
      <c r="D17" s="8" t="s">
        <v>44</v>
      </c>
      <c r="E17" s="52">
        <f>+'Nonlevelized-IOU'!D81</f>
        <v>0</v>
      </c>
    </row>
    <row r="18" spans="2:5" ht="15.75">
      <c r="B18" s="5">
        <v>2</v>
      </c>
      <c r="C18" s="5">
        <v>2</v>
      </c>
      <c r="D18" s="8" t="s">
        <v>46</v>
      </c>
      <c r="E18" s="52">
        <f>+'Nonlevelized-IOU'!D82</f>
        <v>1807420338</v>
      </c>
    </row>
    <row r="19" spans="2:5" ht="15.75">
      <c r="B19" s="5">
        <v>2</v>
      </c>
      <c r="C19" s="5">
        <v>3</v>
      </c>
      <c r="D19" s="8" t="s">
        <v>47</v>
      </c>
      <c r="E19" s="52">
        <f>+'Nonlevelized-IOU'!D83</f>
        <v>0</v>
      </c>
    </row>
    <row r="20" spans="2:5" ht="15.75">
      <c r="B20" s="5">
        <v>2</v>
      </c>
      <c r="C20" s="5">
        <v>4</v>
      </c>
      <c r="D20" s="8" t="s">
        <v>48</v>
      </c>
      <c r="E20" s="52">
        <f>+'Nonlevelized-IOU'!D84</f>
        <v>33442629.84</v>
      </c>
    </row>
    <row r="21" spans="2:5" ht="15.75">
      <c r="B21" s="5">
        <v>2</v>
      </c>
      <c r="C21" s="5">
        <v>5</v>
      </c>
      <c r="D21" s="8" t="s">
        <v>50</v>
      </c>
      <c r="E21" s="52">
        <f>+'Nonlevelized-IOU'!D85</f>
        <v>0</v>
      </c>
    </row>
    <row r="22" spans="2:5" ht="15.75">
      <c r="B22" s="5">
        <v>2</v>
      </c>
      <c r="C22" s="5">
        <v>7</v>
      </c>
      <c r="D22" s="8" t="s">
        <v>44</v>
      </c>
      <c r="E22" s="52">
        <f>+'Nonlevelized-IOU'!D89</f>
        <v>0</v>
      </c>
    </row>
    <row r="23" spans="2:5" ht="15.75">
      <c r="B23" s="5">
        <v>2</v>
      </c>
      <c r="C23" s="5">
        <v>8</v>
      </c>
      <c r="D23" s="8" t="s">
        <v>46</v>
      </c>
      <c r="E23" s="52">
        <f>+'Nonlevelized-IOU'!D90</f>
        <v>66769847</v>
      </c>
    </row>
    <row r="24" spans="2:5" ht="15.75">
      <c r="B24" s="5">
        <v>2</v>
      </c>
      <c r="C24" s="5">
        <v>9</v>
      </c>
      <c r="D24" s="8" t="s">
        <v>47</v>
      </c>
      <c r="E24" s="52">
        <f>+'Nonlevelized-IOU'!D91</f>
        <v>0</v>
      </c>
    </row>
    <row r="25" spans="2:5" ht="15.75">
      <c r="B25" s="5">
        <v>2</v>
      </c>
      <c r="C25" s="5">
        <v>10</v>
      </c>
      <c r="D25" s="8" t="s">
        <v>48</v>
      </c>
      <c r="E25" s="52">
        <f>+'Nonlevelized-IOU'!D92</f>
        <v>5013829.08</v>
      </c>
    </row>
    <row r="26" spans="2:5" ht="15.75">
      <c r="B26" s="5">
        <v>2</v>
      </c>
      <c r="C26" s="5">
        <v>11</v>
      </c>
      <c r="D26" s="8" t="s">
        <v>50</v>
      </c>
      <c r="E26" s="52">
        <f>+'Nonlevelized-IOU'!D93</f>
        <v>0</v>
      </c>
    </row>
    <row r="27" spans="2:5" ht="15.75">
      <c r="B27" s="5">
        <v>2</v>
      </c>
      <c r="C27" s="5">
        <v>19</v>
      </c>
      <c r="D27" s="8" t="s">
        <v>147</v>
      </c>
      <c r="E27" s="52">
        <f>+'Nonlevelized-IOU'!D105</f>
        <v>0</v>
      </c>
    </row>
    <row r="28" spans="2:5" ht="15.75">
      <c r="B28" s="5">
        <v>2</v>
      </c>
      <c r="C28" s="5">
        <v>20</v>
      </c>
      <c r="D28" s="8" t="s">
        <v>148</v>
      </c>
      <c r="E28" s="52">
        <f>+'Nonlevelized-IOU'!D106</f>
        <v>-284516243</v>
      </c>
    </row>
    <row r="29" spans="2:5" ht="15.75">
      <c r="B29" s="5">
        <v>2</v>
      </c>
      <c r="C29" s="5">
        <v>21</v>
      </c>
      <c r="D29" s="8" t="s">
        <v>149</v>
      </c>
      <c r="E29" s="52">
        <f>+'Nonlevelized-IOU'!D107</f>
        <v>-15419189</v>
      </c>
    </row>
    <row r="30" spans="2:5" ht="15.75">
      <c r="B30" s="5">
        <v>2</v>
      </c>
      <c r="C30" s="5">
        <v>22</v>
      </c>
      <c r="D30" s="8" t="s">
        <v>151</v>
      </c>
      <c r="E30" s="52">
        <f>+'Nonlevelized-IOU'!D108</f>
        <v>5986490</v>
      </c>
    </row>
    <row r="31" spans="2:5" ht="15.75">
      <c r="B31" s="5">
        <v>2</v>
      </c>
      <c r="C31" s="5">
        <v>23</v>
      </c>
      <c r="D31" s="1" t="s">
        <v>150</v>
      </c>
      <c r="E31" s="52">
        <f>+'Nonlevelized-IOU'!D109</f>
        <v>0</v>
      </c>
    </row>
    <row r="32" spans="2:5" ht="15.75">
      <c r="B32" s="5">
        <v>2</v>
      </c>
      <c r="C32" s="5">
        <v>25</v>
      </c>
      <c r="D32" s="2" t="s">
        <v>60</v>
      </c>
      <c r="E32" s="52">
        <f>+'Nonlevelized-IOU'!D112</f>
        <v>0</v>
      </c>
    </row>
    <row r="33" spans="2:5" ht="15.75">
      <c r="B33" s="5">
        <v>2</v>
      </c>
      <c r="C33" s="5">
        <v>27</v>
      </c>
      <c r="D33" s="8" t="s">
        <v>62</v>
      </c>
      <c r="E33" s="52">
        <f>+'Nonlevelized-IOU'!D116</f>
        <v>2470</v>
      </c>
    </row>
    <row r="34" spans="2:5" ht="15.75">
      <c r="B34" s="5">
        <v>2</v>
      </c>
      <c r="C34" s="5">
        <v>28</v>
      </c>
      <c r="D34" s="8" t="s">
        <v>153</v>
      </c>
      <c r="E34" s="52">
        <f>+'Nonlevelized-IOU'!D117</f>
        <v>354113</v>
      </c>
    </row>
    <row r="35" spans="2:5" ht="15.75">
      <c r="B35" s="5">
        <v>3</v>
      </c>
      <c r="C35" s="5">
        <v>1</v>
      </c>
      <c r="D35" s="8" t="s">
        <v>65</v>
      </c>
      <c r="E35" s="52">
        <f>+'Nonlevelized-IOU'!D147</f>
        <v>16550761</v>
      </c>
    </row>
    <row r="36" spans="2:5" ht="15.75">
      <c r="B36" s="5">
        <v>3</v>
      </c>
      <c r="C36" s="36" t="s">
        <v>220</v>
      </c>
      <c r="D36" s="18" t="s">
        <v>254</v>
      </c>
      <c r="E36" s="52">
        <f>+'Nonlevelized-IOU'!D148</f>
        <v>0</v>
      </c>
    </row>
    <row r="37" spans="2:5" ht="15.75">
      <c r="B37" s="5">
        <v>3</v>
      </c>
      <c r="C37" s="5">
        <v>2</v>
      </c>
      <c r="D37" s="8" t="s">
        <v>66</v>
      </c>
      <c r="E37" s="52">
        <f>+'Nonlevelized-IOU'!D149</f>
        <v>0</v>
      </c>
    </row>
    <row r="38" spans="2:5" ht="15.75">
      <c r="B38" s="5">
        <v>3</v>
      </c>
      <c r="C38" s="5">
        <v>3</v>
      </c>
      <c r="D38" s="8" t="s">
        <v>67</v>
      </c>
      <c r="E38" s="52">
        <f>+'Nonlevelized-IOU'!D150</f>
        <v>7194485</v>
      </c>
    </row>
    <row r="39" spans="2:5" ht="15.75">
      <c r="B39" s="5">
        <v>3</v>
      </c>
      <c r="C39" s="5">
        <v>4</v>
      </c>
      <c r="D39" s="8" t="s">
        <v>68</v>
      </c>
      <c r="E39" s="52">
        <f>+'Nonlevelized-IOU'!D151</f>
        <v>0</v>
      </c>
    </row>
    <row r="40" spans="2:5" ht="15.75">
      <c r="B40" s="5">
        <v>3</v>
      </c>
      <c r="C40" s="5">
        <v>5</v>
      </c>
      <c r="D40" s="18" t="s">
        <v>255</v>
      </c>
      <c r="E40" s="52">
        <f>+'Nonlevelized-IOU'!D152</f>
        <v>63466</v>
      </c>
    </row>
    <row r="41" spans="2:5" ht="15.75">
      <c r="B41" s="5">
        <v>3</v>
      </c>
      <c r="C41" s="5" t="s">
        <v>192</v>
      </c>
      <c r="D41" s="18" t="s">
        <v>256</v>
      </c>
      <c r="E41" s="52">
        <f>+'Nonlevelized-IOU'!D153</f>
        <v>62028</v>
      </c>
    </row>
    <row r="42" spans="2:5" ht="15.75">
      <c r="B42" s="5">
        <v>3</v>
      </c>
      <c r="C42" s="5">
        <v>6</v>
      </c>
      <c r="D42" s="8" t="s">
        <v>50</v>
      </c>
      <c r="E42" s="52">
        <f>+'Nonlevelized-IOU'!D154</f>
        <v>0</v>
      </c>
    </row>
    <row r="43" spans="2:5" ht="15.75">
      <c r="B43" s="5">
        <v>3</v>
      </c>
      <c r="C43" s="5">
        <v>7</v>
      </c>
      <c r="D43" s="8" t="s">
        <v>69</v>
      </c>
      <c r="E43" s="52">
        <f>+'Nonlevelized-IOU'!D155</f>
        <v>0</v>
      </c>
    </row>
    <row r="44" spans="2:5" ht="15.75">
      <c r="B44" s="5">
        <v>3</v>
      </c>
      <c r="C44" s="5">
        <v>9</v>
      </c>
      <c r="D44" s="8" t="s">
        <v>65</v>
      </c>
      <c r="E44" s="52">
        <f>+'Nonlevelized-IOU'!D159</f>
        <v>29280733</v>
      </c>
    </row>
    <row r="45" spans="2:5" ht="15.75">
      <c r="B45" s="5">
        <v>3</v>
      </c>
      <c r="C45" s="5">
        <v>10</v>
      </c>
      <c r="D45" s="8" t="s">
        <v>48</v>
      </c>
      <c r="E45" s="52">
        <f>+'Nonlevelized-IOU'!D160</f>
        <v>2244211</v>
      </c>
    </row>
    <row r="46" spans="2:5" ht="15.75">
      <c r="B46" s="5">
        <v>3</v>
      </c>
      <c r="C46" s="5">
        <v>11</v>
      </c>
      <c r="D46" s="8" t="s">
        <v>50</v>
      </c>
      <c r="E46" s="52">
        <f>+'Nonlevelized-IOU'!D161</f>
        <v>0</v>
      </c>
    </row>
    <row r="47" spans="2:5" ht="15.75">
      <c r="B47" s="5">
        <v>3</v>
      </c>
      <c r="C47" s="5">
        <v>13</v>
      </c>
      <c r="D47" s="8" t="s">
        <v>72</v>
      </c>
      <c r="E47" s="52">
        <f>+'Nonlevelized-IOU'!D166</f>
        <v>0</v>
      </c>
    </row>
    <row r="48" spans="2:5" ht="15.75">
      <c r="B48" s="5">
        <v>3</v>
      </c>
      <c r="C48" s="5">
        <v>14</v>
      </c>
      <c r="D48" s="8" t="s">
        <v>73</v>
      </c>
      <c r="E48" s="52">
        <f>+'Nonlevelized-IOU'!D167</f>
        <v>0</v>
      </c>
    </row>
    <row r="49" spans="2:5" ht="15.75">
      <c r="B49" s="5">
        <v>3</v>
      </c>
      <c r="C49" s="5">
        <v>16</v>
      </c>
      <c r="D49" s="8" t="s">
        <v>75</v>
      </c>
      <c r="E49" s="52">
        <f>+'Nonlevelized-IOU'!D169</f>
        <v>11299620</v>
      </c>
    </row>
    <row r="50" spans="2:5" ht="15.75">
      <c r="B50" s="5">
        <v>3</v>
      </c>
      <c r="C50" s="5">
        <v>17</v>
      </c>
      <c r="D50" s="8" t="s">
        <v>76</v>
      </c>
      <c r="E50" s="52">
        <f>+'Nonlevelized-IOU'!D170</f>
        <v>-23</v>
      </c>
    </row>
    <row r="51" spans="2:5" ht="15.75">
      <c r="B51" s="5">
        <v>3</v>
      </c>
      <c r="C51" s="5">
        <v>18</v>
      </c>
      <c r="D51" s="8" t="s">
        <v>77</v>
      </c>
      <c r="E51" s="52">
        <f>+'Nonlevelized-IOU'!D171</f>
        <v>25</v>
      </c>
    </row>
    <row r="52" spans="2:5" ht="15.75">
      <c r="B52" s="5">
        <v>3</v>
      </c>
      <c r="C52" s="5">
        <v>19</v>
      </c>
      <c r="D52" s="8" t="s">
        <v>78</v>
      </c>
      <c r="E52" s="52">
        <f>+'Nonlevelized-IOU'!D172</f>
        <v>0</v>
      </c>
    </row>
    <row r="53" spans="2:5" ht="15.75">
      <c r="B53" s="5">
        <v>3</v>
      </c>
      <c r="C53" s="5">
        <v>24</v>
      </c>
      <c r="D53" s="8" t="s">
        <v>318</v>
      </c>
      <c r="E53" s="52">
        <f>+'Nonlevelized-IOU'!D181</f>
        <v>0</v>
      </c>
    </row>
    <row r="54" spans="2:5" ht="15.75">
      <c r="B54" s="5">
        <v>3</v>
      </c>
      <c r="C54" s="36">
        <v>30</v>
      </c>
      <c r="D54" s="18" t="s">
        <v>347</v>
      </c>
      <c r="E54" s="52">
        <f>+'Nonlevelized-IOU'!D197</f>
        <v>0</v>
      </c>
    </row>
    <row r="55" spans="2:5" ht="15.75">
      <c r="B55" s="5">
        <v>3</v>
      </c>
      <c r="C55" s="36" t="s">
        <v>300</v>
      </c>
      <c r="D55" s="18" t="s">
        <v>348</v>
      </c>
      <c r="E55" s="52">
        <f>+'Nonlevelized-IOU'!D201</f>
        <v>0</v>
      </c>
    </row>
    <row r="56" spans="2:5" ht="15.75">
      <c r="B56" s="5">
        <v>4</v>
      </c>
      <c r="C56" s="5">
        <v>2</v>
      </c>
      <c r="D56" s="13" t="s">
        <v>259</v>
      </c>
      <c r="E56" s="52">
        <f>+'Nonlevelized-IOU'!I215</f>
        <v>1780478278.8900001</v>
      </c>
    </row>
    <row r="57" spans="2:5" ht="15.75">
      <c r="B57" s="5">
        <v>4</v>
      </c>
      <c r="C57" s="5">
        <v>3</v>
      </c>
      <c r="D57" s="13" t="s">
        <v>261</v>
      </c>
      <c r="E57" s="52">
        <f>+'Nonlevelized-IOU'!I216</f>
        <v>0</v>
      </c>
    </row>
    <row r="58" spans="2:5" ht="15.75">
      <c r="B58" s="5">
        <v>4</v>
      </c>
      <c r="C58" s="5">
        <v>7</v>
      </c>
      <c r="D58" s="13" t="s">
        <v>264</v>
      </c>
      <c r="E58" s="52">
        <f>+'Nonlevelized-IOU'!I223</f>
        <v>387118</v>
      </c>
    </row>
    <row r="59" spans="2:5" ht="15.75">
      <c r="B59" s="5">
        <v>4</v>
      </c>
      <c r="C59" s="5">
        <v>12</v>
      </c>
      <c r="D59" s="8" t="s">
        <v>44</v>
      </c>
      <c r="E59" s="52">
        <f>+'Nonlevelized-IOU'!D232</f>
        <v>0</v>
      </c>
    </row>
    <row r="60" spans="2:5" ht="15.75">
      <c r="B60" s="5">
        <v>4</v>
      </c>
      <c r="C60" s="5">
        <v>13</v>
      </c>
      <c r="D60" s="8" t="s">
        <v>46</v>
      </c>
      <c r="E60" s="52">
        <f>+'Nonlevelized-IOU'!D233</f>
        <v>0</v>
      </c>
    </row>
    <row r="61" spans="2:5" ht="15.75">
      <c r="B61" s="5">
        <v>4</v>
      </c>
      <c r="C61" s="5">
        <v>14</v>
      </c>
      <c r="D61" s="8" t="s">
        <v>47</v>
      </c>
      <c r="E61" s="52">
        <f>+'Nonlevelized-IOU'!D234</f>
        <v>0</v>
      </c>
    </row>
    <row r="62" spans="2:5" ht="15.75">
      <c r="B62" s="5">
        <v>4</v>
      </c>
      <c r="C62" s="5">
        <v>15</v>
      </c>
      <c r="D62" s="8" t="s">
        <v>92</v>
      </c>
      <c r="E62" s="52">
        <f>+'Nonlevelized-IOU'!D235</f>
        <v>0</v>
      </c>
    </row>
    <row r="63" spans="2:5" ht="15.75">
      <c r="B63" s="5">
        <v>4</v>
      </c>
      <c r="C63" s="5">
        <v>17</v>
      </c>
      <c r="D63" s="8" t="s">
        <v>96</v>
      </c>
      <c r="E63" s="52">
        <f>+'Nonlevelized-IOU'!D239</f>
        <v>0</v>
      </c>
    </row>
    <row r="64" spans="2:5" ht="15.75">
      <c r="B64" s="5">
        <v>4</v>
      </c>
      <c r="C64" s="5">
        <v>18</v>
      </c>
      <c r="D64" s="8" t="s">
        <v>101</v>
      </c>
      <c r="E64" s="52">
        <f>+'Nonlevelized-IOU'!D240</f>
        <v>0</v>
      </c>
    </row>
    <row r="65" spans="2:5" ht="15.75">
      <c r="B65" s="5">
        <v>4</v>
      </c>
      <c r="C65" s="5">
        <v>19</v>
      </c>
      <c r="D65" s="8" t="s">
        <v>103</v>
      </c>
      <c r="E65" s="52">
        <f>+'Nonlevelized-IOU'!D241</f>
        <v>0</v>
      </c>
    </row>
    <row r="66" spans="2:5" ht="15.75">
      <c r="B66" s="5">
        <v>4</v>
      </c>
      <c r="C66" s="5">
        <v>21</v>
      </c>
      <c r="D66" s="9" t="s">
        <v>213</v>
      </c>
      <c r="E66" s="52">
        <f>+'Nonlevelized-IOU'!I245</f>
        <v>28669865.57</v>
      </c>
    </row>
    <row r="67" spans="2:5" ht="15.75">
      <c r="B67" s="5">
        <v>4</v>
      </c>
      <c r="C67" s="5">
        <v>22</v>
      </c>
      <c r="D67" s="9" t="s">
        <v>105</v>
      </c>
      <c r="E67" s="52">
        <f>+'Nonlevelized-IOU'!I247</f>
        <v>0</v>
      </c>
    </row>
    <row r="68" spans="2:5" ht="15.75">
      <c r="B68" s="5">
        <v>4</v>
      </c>
      <c r="C68" s="5">
        <v>23</v>
      </c>
      <c r="D68" s="9" t="s">
        <v>214</v>
      </c>
      <c r="E68" s="52">
        <f>+'Nonlevelized-IOU'!I250</f>
        <v>973068651.36800003</v>
      </c>
    </row>
    <row r="69" spans="2:5" ht="15.75">
      <c r="B69" s="5">
        <v>4</v>
      </c>
      <c r="C69" s="5">
        <v>25</v>
      </c>
      <c r="D69" s="9" t="s">
        <v>215</v>
      </c>
      <c r="E69" s="52">
        <f>+'Nonlevelized-IOU'!I252</f>
        <v>0</v>
      </c>
    </row>
    <row r="70" spans="2:5" ht="15.75">
      <c r="B70" s="5">
        <v>4</v>
      </c>
      <c r="C70" s="5">
        <v>27</v>
      </c>
      <c r="D70" s="2" t="s">
        <v>216</v>
      </c>
      <c r="E70" s="52">
        <f>+'Nonlevelized-IOU'!D256</f>
        <v>777550000</v>
      </c>
    </row>
    <row r="71" spans="2:5" ht="15.75">
      <c r="B71" s="5">
        <v>4</v>
      </c>
      <c r="C71" s="5">
        <v>28</v>
      </c>
      <c r="D71" s="2" t="s">
        <v>271</v>
      </c>
      <c r="E71" s="52">
        <f>+'Nonlevelized-IOU'!D257</f>
        <v>0</v>
      </c>
    </row>
    <row r="72" spans="2:5" ht="15.75">
      <c r="B72" s="5">
        <v>4</v>
      </c>
      <c r="C72" s="5">
        <v>29</v>
      </c>
      <c r="D72" s="2" t="s">
        <v>114</v>
      </c>
      <c r="E72" s="53">
        <f>+'Nonlevelized-IOU'!G258</f>
        <v>0.1082</v>
      </c>
    </row>
    <row r="73" spans="2:5" ht="15.75">
      <c r="B73" s="5">
        <v>4</v>
      </c>
      <c r="C73" s="5">
        <v>31</v>
      </c>
      <c r="D73" s="1" t="s">
        <v>154</v>
      </c>
      <c r="E73" s="52">
        <f>+'Nonlevelized-IOU'!I264</f>
        <v>0</v>
      </c>
    </row>
    <row r="74" spans="2:5" ht="15.75">
      <c r="B74" s="5">
        <v>4</v>
      </c>
      <c r="C74" s="5">
        <v>32</v>
      </c>
      <c r="D74" s="1" t="s">
        <v>188</v>
      </c>
      <c r="E74" s="52">
        <f>+'Nonlevelized-IOU'!I265</f>
        <v>0</v>
      </c>
    </row>
    <row r="75" spans="2:5" ht="15.75">
      <c r="B75" s="5">
        <v>4</v>
      </c>
      <c r="C75" s="5">
        <v>34</v>
      </c>
      <c r="D75" s="2" t="s">
        <v>272</v>
      </c>
      <c r="E75" s="52">
        <f>+'Nonlevelized-IOU'!I268</f>
        <v>0</v>
      </c>
    </row>
    <row r="76" spans="2:5" ht="15.75">
      <c r="B76" s="5">
        <v>4</v>
      </c>
      <c r="C76" s="5">
        <v>35</v>
      </c>
      <c r="D76" s="2" t="s">
        <v>121</v>
      </c>
      <c r="E76" s="52">
        <f>+'Nonlevelized-IOU'!I271</f>
        <v>0</v>
      </c>
    </row>
    <row r="77" spans="2:5" ht="15.75">
      <c r="B77" s="5">
        <v>4</v>
      </c>
      <c r="C77" s="5">
        <v>36</v>
      </c>
      <c r="D77" s="39" t="s">
        <v>187</v>
      </c>
      <c r="E77" s="52">
        <f>+'Nonlevelized-IOU'!I272</f>
        <v>0</v>
      </c>
    </row>
    <row r="78" spans="2:5" ht="15.75">
      <c r="B78" s="5">
        <v>4</v>
      </c>
      <c r="C78" s="36" t="s">
        <v>235</v>
      </c>
      <c r="D78" s="47" t="s">
        <v>323</v>
      </c>
      <c r="E78" s="52">
        <f>+'Nonlevelized-IOU'!I273</f>
        <v>0</v>
      </c>
    </row>
    <row r="79" spans="2:5" ht="15.75">
      <c r="B79" s="5">
        <v>4</v>
      </c>
      <c r="C79" s="36" t="s">
        <v>303</v>
      </c>
      <c r="D79" s="47" t="s">
        <v>324</v>
      </c>
      <c r="E79" s="52">
        <f>+'Nonlevelized-IOU'!I274</f>
        <v>0</v>
      </c>
    </row>
    <row r="80" spans="2:5" ht="15.75">
      <c r="B80" s="5">
        <v>5</v>
      </c>
      <c r="D80" s="50" t="s">
        <v>349</v>
      </c>
      <c r="E80" s="53">
        <f>+'Nonlevelized-IOU'!D298</f>
        <v>0.21</v>
      </c>
    </row>
    <row r="81" spans="2:5" ht="15.75">
      <c r="B81" s="5">
        <v>5</v>
      </c>
      <c r="D81" s="50" t="s">
        <v>350</v>
      </c>
      <c r="E81" s="53">
        <f>+'Nonlevelized-IOU'!D299</f>
        <v>6.0299999999999999E-2</v>
      </c>
    </row>
    <row r="82" spans="2:5" ht="15.75">
      <c r="B82" s="5">
        <v>5</v>
      </c>
      <c r="D82" s="50" t="s">
        <v>351</v>
      </c>
      <c r="E82" s="53">
        <f>+'Nonlevelized-IOU'!D300</f>
        <v>0</v>
      </c>
    </row>
  </sheetData>
  <sheetProtection password="D71B"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e9c0b8d7-bdb4-4fd3-b62a-f50327aaefce" origin="userSelected">
  <element uid="c5f8eb12-5b27-439d-aaa6-3402af626fa3" value=""/>
</sisl>
</file>

<file path=customXml/itemProps1.xml><?xml version="1.0" encoding="utf-8"?>
<ds:datastoreItem xmlns:ds="http://schemas.openxmlformats.org/officeDocument/2006/customXml" ds:itemID="{F9A43B1A-2CE0-4648-82A5-BDF4D442432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14</vt:i4>
      </vt:variant>
    </vt:vector>
  </HeadingPairs>
  <TitlesOfParts>
    <vt:vector size="23" baseType="lpstr">
      <vt:lpstr>Nonlevelized-IOU</vt:lpstr>
      <vt:lpstr>WS A I&amp;M Transco</vt:lpstr>
      <vt:lpstr>WS B ADIT</vt:lpstr>
      <vt:lpstr>WS B - 282-283 ADIT</vt:lpstr>
      <vt:lpstr>WS B - 190 ADIT</vt:lpstr>
      <vt:lpstr>WS C  - Working Capital</vt:lpstr>
      <vt:lpstr>WS D - Cost of Capital</vt:lpstr>
      <vt:lpstr>WS E - State Tax Rate</vt:lpstr>
      <vt:lpstr>Export</vt:lpstr>
      <vt:lpstr>'WS B - 282-283 ADIT'!HEADA</vt:lpstr>
      <vt:lpstr>'WS B - 190 ADIT'!HEADB</vt:lpstr>
      <vt:lpstr>'WS B - 282-283 ADIT'!PAGEA</vt:lpstr>
      <vt:lpstr>'WS B - 190 ADIT'!PAGEB</vt:lpstr>
      <vt:lpstr>'Nonlevelized-IOU'!Print_Area</vt:lpstr>
      <vt:lpstr>'WS B - 190 ADIT'!Print_Area</vt:lpstr>
      <vt:lpstr>'WS B - 282-283 ADIT'!Print_Area</vt:lpstr>
      <vt:lpstr>'WS B ADIT'!Print_Area</vt:lpstr>
      <vt:lpstr>'WS E - State Tax Rate'!Print_Area</vt:lpstr>
      <vt:lpstr>'WS A I&amp;M Transco'!Print_Titles</vt:lpstr>
      <vt:lpstr>'WS B - 190 ADIT'!Print_Titles</vt:lpstr>
      <vt:lpstr>'WS B - 282-283 ADIT'!Print_Titles</vt:lpstr>
      <vt:lpstr>'WS C  - Working Capital'!Print_Titles</vt:lpstr>
      <vt:lpstr>'WS D - Cost of Capital'!Print_Titles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Gard</dc:creator>
  <cp:keywords>AEP Public</cp:keywords>
  <cp:lastModifiedBy>s134129</cp:lastModifiedBy>
  <cp:lastPrinted>2019-04-26T18:39:16Z</cp:lastPrinted>
  <dcterms:created xsi:type="dcterms:W3CDTF">2008-03-20T17:17:47Z</dcterms:created>
  <dcterms:modified xsi:type="dcterms:W3CDTF">2019-05-14T15:53:19Z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4d103f93-5574-41cb-add6-59ee4f035a2e</vt:lpwstr>
  </property>
  <property fmtid="{D5CDD505-2E9C-101B-9397-08002B2CF9AE}" pid="3" name="bjSaver">
    <vt:lpwstr>8nLAsadz8EP4iOoOx2MGVCL7CmDu+dAi</vt:lpwstr>
  </property>
  <property fmtid="{D5CDD505-2E9C-101B-9397-08002B2CF9AE}" pid="4" name="bjDocumentSecurityLabel">
    <vt:lpwstr>AEP Public</vt:lpwstr>
  </property>
  <property fmtid="{D5CDD505-2E9C-101B-9397-08002B2CF9AE}" pid="5" name="bjDocumentLabelXML">
    <vt:lpwstr>&lt;?xml version="1.0" encoding="us-ascii"?&gt;&lt;sisl xmlns:xsi="http://www.w3.org/2001/XMLSchema-instance" xmlns:xsd="http://www.w3.org/2001/XMLSchema" sislVersion="0" policy="e9c0b8d7-bdb4-4fd3-b62a-f50327aaefce" origin="userSelected" xmlns="http://www.boldonj</vt:lpwstr>
  </property>
  <property fmtid="{D5CDD505-2E9C-101B-9397-08002B2CF9AE}" pid="6" name="bjDocumentLabelXML-0">
    <vt:lpwstr>ames.com/2008/01/sie/internal/label"&gt;&lt;element uid="c5f8eb12-5b27-439d-aaa6-3402af626fa3" value="" /&gt;&lt;/sisl&gt;</vt:lpwstr>
  </property>
</Properties>
</file>